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  <sheet name="Plan1" sheetId="16" r:id="rId3"/>
  </sheets>
  <externalReferences>
    <externalReference r:id="rId4"/>
  </externalReferences>
  <definedNames>
    <definedName name="_xlnm._FilterDatabase" localSheetId="0" hidden="1">ANDAMENTO!$L$1:$L$33</definedName>
    <definedName name="_xlnm._FilterDatabase" localSheetId="1" hidden="1">'OBRAS CONCLUIDAS'!$J$1:$J$3</definedName>
    <definedName name="_xlnm.Print_Area" localSheetId="0">ANDAMENTO!$A$1:$P$46</definedName>
    <definedName name="_xlnm.Print_Area" localSheetId="1">'OBRAS CONCLUIDAS'!$D$1:$O$21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L45" i="13"/>
  <c r="L44"/>
  <c r="L43"/>
  <c r="L41"/>
  <c r="L40"/>
  <c r="L38"/>
  <c r="L36"/>
  <c r="L35"/>
  <c r="L33"/>
  <c r="L32"/>
  <c r="L31"/>
  <c r="L30"/>
  <c r="M13" i="15"/>
  <c r="M7"/>
  <c r="G46" i="13"/>
  <c r="G45"/>
  <c r="G44"/>
  <c r="G43"/>
  <c r="G42" l="1"/>
  <c r="L23" l="1"/>
  <c r="L22"/>
  <c r="L21"/>
  <c r="M19" l="1"/>
  <c r="M18"/>
  <c r="M17" l="1"/>
</calcChain>
</file>

<file path=xl/sharedStrings.xml><?xml version="1.0" encoding="utf-8"?>
<sst xmlns="http://schemas.openxmlformats.org/spreadsheetml/2006/main" count="296" uniqueCount="264">
  <si>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</si>
  <si>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</si>
  <si>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</si>
  <si>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</si>
  <si>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</si>
  <si>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</si>
  <si>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</si>
  <si>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MODALIDADE</t>
  </si>
  <si>
    <t>CP 07/20</t>
  </si>
  <si>
    <t>111/21</t>
  </si>
  <si>
    <t>CP 06/21</t>
  </si>
  <si>
    <t>OBJETO</t>
  </si>
  <si>
    <t>EMPRESA CONTRATADA</t>
  </si>
  <si>
    <t>DATA DE INICIO</t>
  </si>
  <si>
    <t>PERCENTUAL EXECUTADO</t>
  </si>
  <si>
    <t>DATA PREVISTA P/ TÉRMINO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</si>
  <si>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</si>
  <si>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</si>
  <si>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</si>
  <si>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</si>
  <si>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</si>
  <si>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</si>
  <si>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</si>
  <si>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CP 08/22</t>
  </si>
  <si>
    <t>90/22</t>
  </si>
  <si>
    <t>CC 10/22</t>
  </si>
  <si>
    <t>118/22</t>
  </si>
  <si>
    <t>TP 07/22</t>
  </si>
  <si>
    <t>167/22</t>
  </si>
  <si>
    <t>Calçada Acessível na Região Central do Município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</si>
  <si>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</si>
  <si>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Execução de Drenagem, Canalização e Adequação de Vias - Jd Britânia - FINISA</t>
  </si>
  <si>
    <t>Complementação de Construção de Nucleo Esportivo - Pereque Mirim - FINISA</t>
  </si>
  <si>
    <t>Pavimentação, Recapeamento e Drenagem - Bairros: Travessão, Pereque Mirim e Pegorelli - Fase 01 -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</si>
  <si>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</si>
  <si>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</si>
  <si>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</si>
  <si>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</si>
  <si>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</si>
  <si>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</si>
  <si>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</si>
  <si>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</si>
  <si>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</si>
  <si>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</si>
  <si>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</si>
  <si>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</si>
  <si>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</si>
  <si>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</si>
  <si>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</si>
  <si>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</si>
  <si>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</si>
  <si>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</si>
  <si>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</si>
  <si>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J. R. CONSTRUTORA E TERRAPLANAGEM LTDA, CNPJ nº 01.963.124/0001-35</t>
  </si>
  <si>
    <t>PALÁCIO CONSTRUÇÕES LTDA, CNPJ nº 01.321.433/0001-01</t>
  </si>
  <si>
    <t>IVANTUIR BARBOSA PINTO, CNPJ nº 24.894.301/0001-74</t>
  </si>
  <si>
    <t>HABILTECH ENGENHARIA LTDA, CNPJ nº 33.872.983/0001-05</t>
  </si>
  <si>
    <t>J. R. CONSTRUTORA E TERRAPLANAGEM LTDA,  CNPJ/MF nº 01.963.124/0001/35</t>
  </si>
  <si>
    <t>SOLOVIA ENGENHARIA E CONSTRUÇÕES, CNPJ nº 08.806.914/0001-56</t>
  </si>
  <si>
    <t>CONSÓRCIO RIO JUQUERIQUERÊ                                          CNPJ/MF nº 46.064.171/0001-85</t>
  </si>
  <si>
    <t>TP 09/22</t>
  </si>
  <si>
    <t>182/22</t>
  </si>
  <si>
    <t>TP 12/22</t>
  </si>
  <si>
    <t>286/22</t>
  </si>
  <si>
    <t>TCL CONSTRUÇÕES E LOCAÇÕES LTDA EPP CNPJ/MF sob n.º 09.174.349/0001-14</t>
  </si>
  <si>
    <t>CP 06/22</t>
  </si>
  <si>
    <t>40/23</t>
  </si>
  <si>
    <t>Infraestrutura de pavimentação em diversas ruas - Golfinho</t>
  </si>
  <si>
    <t>CP 13/22</t>
  </si>
  <si>
    <t>41/23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</si>
  <si>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</si>
  <si>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</si>
  <si>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</si>
  <si>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</si>
  <si>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</si>
  <si>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</si>
  <si>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</si>
  <si>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</si>
  <si>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</si>
  <si>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</si>
  <si>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RP de Reforma - SAÙDE</t>
  </si>
  <si>
    <t>RP de Reforma - ESPORTES E PRÓPRIOS PÚBLICOS</t>
  </si>
  <si>
    <t>66/23</t>
  </si>
  <si>
    <t>69/23</t>
  </si>
  <si>
    <t>CONSTRUMEDICI ENGENHARIA E COMÉRCIO LTDA, CNPJ nº 46.044.392/0001-91</t>
  </si>
  <si>
    <t>199/22</t>
  </si>
  <si>
    <t>200/22</t>
  </si>
  <si>
    <t>CONSTRUTORA PROGREDIOR LTDA, CNPJ nº 59.838.989/0001-10</t>
  </si>
  <si>
    <t>201/22</t>
  </si>
  <si>
    <t>104/23</t>
  </si>
  <si>
    <t>CC 11/23</t>
  </si>
  <si>
    <t>TP 03/23</t>
  </si>
  <si>
    <t>103/23</t>
  </si>
  <si>
    <t>TP 04/23</t>
  </si>
  <si>
    <t>TP 05/23</t>
  </si>
  <si>
    <t>112/23</t>
  </si>
  <si>
    <t>TP 06/23</t>
  </si>
  <si>
    <t>106/23</t>
  </si>
  <si>
    <t>CC 05/23</t>
  </si>
  <si>
    <t>CC 06/23</t>
  </si>
  <si>
    <t>CC 07/23</t>
  </si>
  <si>
    <t>CC 10/23</t>
  </si>
  <si>
    <t>96/23</t>
  </si>
  <si>
    <t>101/23</t>
  </si>
  <si>
    <t>99/23</t>
  </si>
  <si>
    <t>102/23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</si>
  <si>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</si>
  <si>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</si>
  <si>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JB CONSTRUÇÕES E EMPREENDIMENTOS EIRELI,  CNPJ nº 00.688.529/0001-40</t>
  </si>
  <si>
    <t>105/23</t>
  </si>
  <si>
    <t>10/22</t>
  </si>
  <si>
    <t>Reforma em prédio para unidade de Educação Infantil CEI Estrela Dálva - JD.  Califórnia</t>
  </si>
  <si>
    <t>Execução de muros e reparos em guarda corpos em diversos locais do município</t>
  </si>
  <si>
    <t>Reforma e ampliação do canil e gatil - JD. Britânia</t>
  </si>
  <si>
    <t>Reforma de cobertura e proteção térmica e acústiva - ginásio cide Casa Branca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</si>
  <si>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</si>
  <si>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</si>
  <si>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</si>
  <si>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</si>
  <si>
    <t>OFK ENGENHARIA EIRELI, 
CNPJ nº 10.596.045/0001-24</t>
  </si>
  <si>
    <t>HEBROM CONSTRUÇÕES LTDA, 
CNPJ/MF nº 04.941.945/0001-69,</t>
  </si>
  <si>
    <t>REFAPY CONSTRUTORA EIRELI ME,
 CNPJ/MF nº 22.122.330/0001-92</t>
  </si>
  <si>
    <t>LECOPAV CONSTRUÇÃO E ENGENHARIA LTDA CNPJ nº 08.933.237/0001-37</t>
  </si>
  <si>
    <t>ARAÚJO CONSTRUÇÕES 
CNPJ/MF sob nº 47.209.786/0001-15</t>
  </si>
  <si>
    <t>TRENNA CONSTRUÇÕES LTDA 
CNPJ/MF sob nº 10.526.567/0001-50</t>
  </si>
  <si>
    <t>TP 08/23</t>
  </si>
  <si>
    <t>Infraestrutura urbana de Drenagem - Rua Arthur Bernades - Bairro Poiares</t>
  </si>
  <si>
    <t>170/23</t>
  </si>
  <si>
    <t>EDMILSON PORFÍRIO DA SILVA - LOCAÇÃO E CONSTRUÇÃO CIVIL CNPJ/MF sob n.º 04.859.525/0001-38</t>
  </si>
  <si>
    <t>TP 02/23</t>
  </si>
  <si>
    <t>97/23</t>
  </si>
  <si>
    <t>HABILTECH ENGENHARIA LTDA CNPJ/MF sob n.º33.872.983/0001-05</t>
  </si>
  <si>
    <t>HABILTECH ENGENHARIA LTDA 
CNPJ nº 33.872.983/0001-05</t>
  </si>
  <si>
    <t>TP 01/23</t>
  </si>
  <si>
    <t>90/23</t>
  </si>
  <si>
    <t>173/23</t>
  </si>
  <si>
    <t xml:space="preserve">Pavimentação e Serviços Complementares - Rua Wagner Ramos Dos Santos </t>
  </si>
  <si>
    <t xml:space="preserve">PRAZO DE EXECUÇÃO </t>
  </si>
  <si>
    <t>MC ENGENHARIA E CONSTRUÇÕES LTDA, 
inscrita no CNPJ n.º 71.654.446/0001-88</t>
  </si>
  <si>
    <t>TECPAR PAVIMENTAÇÃO ECOLÓGICA E SANEAMENTO LTDA,
 inscrita no CNPJ n.º 11.744.028/0001-50</t>
  </si>
  <si>
    <t>R. S. RAZUK CONSTRUÇÕES E PROJETOS, 
inscrita no CNPJ n.º 29.574.617/0001-00</t>
  </si>
  <si>
    <t xml:space="preserve"> 100% - OBRA CONCLÚIDA</t>
  </si>
  <si>
    <t>SEM ORDEM DE SERVIÇO EMITIDA</t>
  </si>
  <si>
    <t>MACOR ENGENHARIA CONSTRUCOES E COMERCIO LTDA,  CNPJ sob n.º 57.646.374/0001-04</t>
  </si>
  <si>
    <t>Construção de Salão Multiuso no Campo Fortaliza - Bairro Travessão</t>
  </si>
  <si>
    <t>Reforma da Praça de Lazer - bairro Porto Novo - Convênio Estadual</t>
  </si>
  <si>
    <t>Construção da Praça de Lazer - bairro Recanto do Sol - Convênio Estadual</t>
  </si>
  <si>
    <t>Reforma de Praça de Lazer - Bairro Indaiá - Convênio Estadual</t>
  </si>
  <si>
    <t>Reforma de Praça de Lazer - Bairro Massaguaçu - Convênio Estadual</t>
  </si>
  <si>
    <t>Infraestrutura de Ciclovia na Região Norte no Municipio - Convênio Estadual</t>
  </si>
  <si>
    <t>Pavimentação nas Regiões Central e Norte no Município -  Convênio Federal</t>
  </si>
  <si>
    <t>Pavimentação em diversas ruas da Região Norte no Municipio -  Convênio Federal</t>
  </si>
  <si>
    <t>Pavimentação Asfáltica na Região Sul do Município -  Convênio Federal</t>
  </si>
  <si>
    <t>MRS CONSTRUTORA LTDA,  
CNPJ  nº 42.464.272/0001-92</t>
  </si>
  <si>
    <t>ARAUCARIA SERVIÇOS DA CONSTRUÇÃO CIVIL LTDA  
CNPJ/MF nº 11.662.234/0001-10</t>
  </si>
  <si>
    <t>SANEEL SERVIÇOS TERCERIZADOS LTDA, 
CNPJ/MF  nº 42.956.991/0001-20</t>
  </si>
  <si>
    <t>BANDEIRA COMERCIO E SERVIÇOS DE LOCAÇÃO DE EQUIPAMENTOS ELETRÔNICOS LTDA, 
 CNPJ/MF nº 19.842.108/0001-50</t>
  </si>
  <si>
    <t>100% - OBRA CONCLUÍDA</t>
  </si>
  <si>
    <t>EM RESCISÃO CONTRATUAL</t>
  </si>
  <si>
    <t>TP 11/23</t>
  </si>
  <si>
    <t>Reforma para implantação do CEI do bairro Getuba - FINANCIAMENTO BB</t>
  </si>
  <si>
    <t>AVC FIRE INSTALAÇÃO E VENDA DE EQUIPAMENTOS EIRELI - CNPJ nº 37.134.629/0001-34</t>
  </si>
  <si>
    <t>Execução de Obras de Drenagem na Avenida José Cândido Cappelli - bairro Porto Novo - DESENVOLVE SP</t>
  </si>
  <si>
    <t>TP 13/23</t>
  </si>
  <si>
    <t>TP 14/23</t>
  </si>
  <si>
    <t>Execução de obras de Canal Extravasor para Drenagem - bairro Massaguaçu - DESENVOLVE SP</t>
  </si>
  <si>
    <t>TP 15/23</t>
  </si>
  <si>
    <t>Execução de obras de Drenagem na Rua Abra de Dentro - bairro Pegorelli - DESENVOLVE SP</t>
  </si>
  <si>
    <t>TP 16/23</t>
  </si>
  <si>
    <t>TP 17/23</t>
  </si>
  <si>
    <t>TP 18/23</t>
  </si>
  <si>
    <t>TP 19/23</t>
  </si>
  <si>
    <t>TP 21/23</t>
  </si>
  <si>
    <t>TP 22/23</t>
  </si>
  <si>
    <t>TP 23/23</t>
  </si>
  <si>
    <t>TP 24/23</t>
  </si>
  <si>
    <t>TP 25/23</t>
  </si>
  <si>
    <t>Execução de obras de Drenagem - bairro Tinga - DESENVOLVE SP</t>
  </si>
  <si>
    <t xml:space="preserve"> 06/03/2024</t>
  </si>
  <si>
    <t>Execução de obras de Drenagem - bairro Cidade Jardim - DESENVOLVE SP</t>
  </si>
  <si>
    <t>Execução de obras de Drenagem na Rua Sebastião Francisco - bairro Travessão - DESENVOLVE SP</t>
  </si>
  <si>
    <t>Execução de obras de Drenagem - bairro Olaria - DESENVOLVE SP</t>
  </si>
  <si>
    <t>AGUARDANDO OS</t>
  </si>
  <si>
    <t>CP 06/23</t>
  </si>
  <si>
    <t>CP 07/23</t>
  </si>
  <si>
    <t>CP 09/23</t>
  </si>
  <si>
    <t>CP 08/23</t>
  </si>
  <si>
    <t>CP 10/23</t>
  </si>
  <si>
    <t>-</t>
  </si>
  <si>
    <t xml:space="preserve">BALEARES CONSTRUTORA LTDA
CNPJ n.º 40.803.971/0001-94
</t>
  </si>
  <si>
    <t xml:space="preserve">OFK ENGENHARIA LTDA
CNPJ n.º 10.596.045/0001-24
</t>
  </si>
  <si>
    <t xml:space="preserve">J. R. CONSTRUTORA E TERRAPLANAGEM LTDA
CNPJ n.º 01.963.124/0001-35
</t>
  </si>
  <si>
    <t>PALÁCIO CONSTRUÇÕES LTDA  CNPJ n.º 01.321.433/0001-01</t>
  </si>
  <si>
    <t xml:space="preserve">A. M. F. COMPANY AMBIENTAL LTDA
CNPJ n.º 21.180.813/0001-80
</t>
  </si>
  <si>
    <t xml:space="preserve">ERA TÉCNICA ENGENHARIA CONSTRUÇÕES E SERVIÇOS LTDA
CNPJ n.º 65.035.222/0001-95
</t>
  </si>
  <si>
    <t xml:space="preserve">TERRAX CONSTRUÇÕES LTDA
CNPJ n.º 26.811.740/0001-00
</t>
  </si>
  <si>
    <t xml:space="preserve">SANORTE SANEAMENTO E LOCAÇÕES EIRELI
CNPJ n.º 08.762.145/0001-31
</t>
  </si>
  <si>
    <t xml:space="preserve">AVC FIRE INSTALAÇÃO E VENDA DE EQUIPAMENTOS EIRELI
CNPJn.º 37.134.629/0001—34
</t>
  </si>
  <si>
    <t xml:space="preserve">COMPEC GALASSO ENGENHARIA E CONSTRUÇÕES LTDA
CNPJ n.º 09.033.330/0001-58
</t>
  </si>
  <si>
    <t xml:space="preserve">PALÁCIO CONSTRUÇÕES LTDA
CNPJ n.º 01.321.433/0001-01
</t>
  </si>
  <si>
    <t>LOCAL DA OBRA</t>
  </si>
  <si>
    <t xml:space="preserve">Av. Dr. Altino Arantes - Centro </t>
  </si>
  <si>
    <t>AV. CRISTOVÃO DE BARROS  - PORTO NOVO</t>
  </si>
  <si>
    <t xml:space="preserve">Avenida Alice Arouca, entre Alameda dos Pindas e Rua E1, Balneário Recanto do Sol - Golfinho </t>
  </si>
  <si>
    <t>Avenida Mato Grosso / Avenida Amazonas / Avenida Pernambuco</t>
  </si>
  <si>
    <t>Avenida Herman Pereira de Faria, esquina com Rua Irmã Lucilia</t>
  </si>
  <si>
    <t>Rua Arthur Bernades - Bairro Poiares</t>
  </si>
  <si>
    <t>Foz do Rio Juqueriquerê</t>
  </si>
  <si>
    <t>Av. Alice Arouca / Av. Domingos Martins Cabrera</t>
  </si>
  <si>
    <t xml:space="preserve"> Rua Virgina da Luz Ferreira e Rua Santa Rita de Cassia</t>
  </si>
  <si>
    <t>Rua José Candido, Rua José Paes de Oliveira e Av. Primeiro de Maio</t>
  </si>
  <si>
    <t xml:space="preserve"> Rua Maria das Dores Veloso de Medeiros / Rua Itália Baffi Magni / Avenida Regina Margarete Passos</t>
  </si>
  <si>
    <t>Rua Guilherme Ribeiro de Faria / Rua Herondino de Faria</t>
  </si>
  <si>
    <t>Alameda dos Cedros do Libano / Alameda Das Palmeiras</t>
  </si>
  <si>
    <t xml:space="preserve">Rua Sebastião Francisco - bairro Travessão </t>
  </si>
  <si>
    <t xml:space="preserve">Rua Virgina da Luz Ferreira / Rua Santa Rita de Cassia </t>
  </si>
  <si>
    <t xml:space="preserve"> Avenida Amazonas / Avenida Piauí e Rua Benedita Alves Cruz </t>
  </si>
  <si>
    <t xml:space="preserve"> Rua Lourival de Oliveira</t>
  </si>
  <si>
    <t>Rua Antônio Carlos Quental Simas</t>
  </si>
  <si>
    <t>Av. Um, Rua Victor Moises Kfour / Rua Japura / Rua Dr. Sidnei de Oliveira Andrade</t>
  </si>
  <si>
    <t>Rua Augusto José Leite / Rua José Lopes / Rua Antonio Teles de Souza / Rua Quatro / Rua 9 / Rua Sete</t>
  </si>
  <si>
    <t>Avenida Avelino Alves - Pegorelli</t>
  </si>
  <si>
    <t>Rua Alvarenga Peixoto - Jardim Aruan</t>
  </si>
  <si>
    <t>46/24</t>
  </si>
  <si>
    <t>Rua Wagner Ramos Dos Santos - Jorgin Mar</t>
  </si>
  <si>
    <t>Av. José da Costa Pinheiro Jr. - Pereque Mirim</t>
  </si>
  <si>
    <t>Diversos locais</t>
  </si>
  <si>
    <t>Avenida Marginal Getuba  Getuba</t>
  </si>
  <si>
    <t>Av. José Geraldo Fernandes - Pereuqe Mirimn</t>
  </si>
  <si>
    <t>Rua Abra de Dentro - Pegorelli</t>
  </si>
  <si>
    <t>Rua Mirante do Camaroeiro   Balneário Camburí</t>
  </si>
  <si>
    <t>Execução de obras de Drenagem na Rua Henrique Maximiliano - bairro Travessão - DESENVOLVE SP</t>
  </si>
  <si>
    <t xml:space="preserve">Rua João Carlos Balio / Rua Henrique Maximiliano Coelho Neto - bairro Travessão </t>
  </si>
  <si>
    <t>Loteamento Mar verde</t>
  </si>
  <si>
    <t xml:space="preserve">Principais trajetos: av. rio Branco e Av. José Herculano  </t>
  </si>
  <si>
    <t>Pereque Mirim, Jd. Tarumãs, Travessão, Morro Do Algodão, Golfinho, Pontal Santa Marina, Jd. Britânia, Indaiá, Delfin Verde, Capricórnio II, Balneário Hawaí, Massaguaçú Jd. do Sol, Morada Do Mar E Verde Mar, Rio Do Ouro, Jaraguazinho, Benfica E Jardim Terralão</t>
  </si>
  <si>
    <t>Rua Santos, Rua João Lopes, Rua Ana Dantas , Rua Aurora Suzano Rebelo, Travessia Rod. Hipólito do Rego, Rua das Missões, Rua Alta Tensão, Rua Alta Tensão - trecho 2, Rua Vitorino dos Santos - Vapapesca</t>
  </si>
  <si>
    <t>Rua Thereza Pecini Varago Romanini (antiga Rua Cinco), Rua Doze, Rua 15, Ligação da Rua Quinze com a Rua Doze e Rua Dezesseis – Capricórnio II</t>
  </si>
  <si>
    <t xml:space="preserve">Avenida José Augusto dos Santos no Parque Balneário Maria Helena, Porto Novo ; Rua 10 e Rua de interligação da Rua Ministro Dilson Funaro com Rua 2 no Jardim Britânia </t>
  </si>
  <si>
    <t xml:space="preserve">CEI/EMEI ADI Adriana Aparecida Cassiano - Rua São Roque, Perequê Mirim
CEI/EMEI PROF.ª Maria Carlita Saraiva Guedes - Rua Barbara Rocha Essias, Morro do Algodão
CEI Do Massaguaçu - antigo cras - Rua José Jeronimo Soares – Massaguaçu 
CEI/EMEI PROF.ª Vera Da Silva Santos - Rua das Azeléias – Portal da Fazendinha
EE PROF.ª Maria Ester Das Neves Dutra Damásio - Rua Olavo Bilac, Morro do Algodão
</t>
  </si>
  <si>
    <t>100% obra concluída</t>
  </si>
  <si>
    <t xml:space="preserve">Avenidas Inácio Batista de Faria, Pedro Reginaldo da Costa, Emilio Mansano Lhorente, Manoel Avelino dos Santos, Thereza Albino Chacon e Rua Andradina Garcia dos Reis
</t>
  </si>
  <si>
    <r>
      <t>Execução de obras de Drenagem - bairro Centro -</t>
    </r>
    <r>
      <rPr>
        <sz val="20"/>
        <color theme="1"/>
        <rFont val="Arial"/>
        <family val="2"/>
      </rPr>
      <t xml:space="preserve"> DESENVOLVE SP</t>
    </r>
  </si>
  <si>
    <r>
      <t xml:space="preserve">Execução de obras de Drenagem - bairro Rio do Ouro - </t>
    </r>
    <r>
      <rPr>
        <sz val="20"/>
        <color theme="1"/>
        <rFont val="Arial"/>
        <family val="2"/>
      </rPr>
      <t>DESENVOLVE SP</t>
    </r>
  </si>
  <si>
    <r>
      <t xml:space="preserve">Execução de obras de Drenagem - bairro Pontal Santa Marina - </t>
    </r>
    <r>
      <rPr>
        <sz val="20"/>
        <color theme="1"/>
        <rFont val="Arial"/>
        <family val="2"/>
      </rPr>
      <t>DESENVOLVE SP</t>
    </r>
  </si>
  <si>
    <r>
      <t>Execução de obras de Drenagem - bairro Verdemare -</t>
    </r>
    <r>
      <rPr>
        <sz val="20"/>
        <color theme="1"/>
        <rFont val="Arial"/>
        <family val="2"/>
      </rPr>
      <t xml:space="preserve"> DESENVOLVE SP</t>
    </r>
  </si>
  <si>
    <t>45/24</t>
  </si>
  <si>
    <t>27/24</t>
  </si>
  <si>
    <t>42/24</t>
  </si>
  <si>
    <t>43/24</t>
  </si>
  <si>
    <t>30/24</t>
  </si>
  <si>
    <t>40/24</t>
  </si>
  <si>
    <t>31/24</t>
  </si>
  <si>
    <t>37/24</t>
  </si>
  <si>
    <t>38/24</t>
  </si>
  <si>
    <t>36/24</t>
  </si>
  <si>
    <t>23/24</t>
  </si>
  <si>
    <t>32/24</t>
  </si>
  <si>
    <t>29/24</t>
  </si>
  <si>
    <t>28/24</t>
  </si>
  <si>
    <t>41/24</t>
  </si>
  <si>
    <t>34/24</t>
  </si>
  <si>
    <t>33/24</t>
  </si>
  <si>
    <t>TP 07/23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</si>
</sst>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  <numFmt numFmtId="167" formatCode="[$-F800]dddd\,\ mmmm\ dd\,\ yyyy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  <font>
      <sz val="20"/>
      <color rgb="FFFF0000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7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4" fontId="27" fillId="2" borderId="10" xfId="0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4" fontId="24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14" fontId="28" fillId="2" borderId="10" xfId="0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4" fontId="24" fillId="2" borderId="10" xfId="45" applyFont="1" applyFill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/>
    <xf numFmtId="0" fontId="24" fillId="0" borderId="16" xfId="0" applyFont="1" applyFill="1" applyBorder="1" applyAlignment="1">
      <alignment horizontal="center" vertical="center" wrapText="1"/>
    </xf>
    <xf numFmtId="9" fontId="35" fillId="0" borderId="0" xfId="44" applyFont="1" applyFill="1" applyAlignment="1">
      <alignment horizontal="center" vertical="center"/>
    </xf>
    <xf numFmtId="14" fontId="35" fillId="0" borderId="0" xfId="0" applyNumberFormat="1" applyFont="1" applyFill="1" applyAlignment="1">
      <alignment horizontal="center" vertical="center"/>
    </xf>
    <xf numFmtId="9" fontId="24" fillId="2" borderId="10" xfId="44" applyFont="1" applyFill="1" applyBorder="1" applyAlignment="1">
      <alignment horizontal="center" vertical="center"/>
    </xf>
    <xf numFmtId="14" fontId="25" fillId="0" borderId="10" xfId="0" applyNumberFormat="1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/>
    </xf>
    <xf numFmtId="9" fontId="25" fillId="0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4" fillId="2" borderId="0" xfId="0" applyNumberFormat="1" applyFont="1" applyFill="1" applyAlignment="1">
      <alignment horizontal="center" vertical="center" wrapText="1"/>
    </xf>
    <xf numFmtId="14" fontId="24" fillId="2" borderId="0" xfId="0" applyNumberFormat="1" applyFont="1" applyFill="1" applyBorder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 wrapText="1"/>
    </xf>
    <xf numFmtId="14" fontId="24" fillId="0" borderId="0" xfId="0" applyNumberFormat="1" applyFont="1" applyFill="1" applyAlignment="1">
      <alignment horizontal="center" vertical="center" wrapText="1"/>
    </xf>
    <xf numFmtId="166" fontId="27" fillId="0" borderId="10" xfId="45" quotePrefix="1" applyNumberFormat="1" applyFont="1" applyFill="1" applyBorder="1" applyAlignment="1">
      <alignment horizontal="center" vertical="center" wrapText="1"/>
    </xf>
    <xf numFmtId="166" fontId="24" fillId="0" borderId="10" xfId="45" quotePrefix="1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167" fontId="28" fillId="0" borderId="10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9" fontId="27" fillId="2" borderId="10" xfId="44" applyFont="1" applyFill="1" applyBorder="1" applyAlignment="1">
      <alignment horizontal="center" vertical="center" wrapText="1"/>
    </xf>
    <xf numFmtId="9" fontId="24" fillId="34" borderId="10" xfId="44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24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165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9" fontId="24" fillId="0" borderId="10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9" fontId="24" fillId="0" borderId="10" xfId="0" applyNumberFormat="1" applyFont="1" applyFill="1" applyBorder="1" applyAlignment="1">
      <alignment horizontal="center" vertical="center" wrapText="1"/>
    </xf>
    <xf numFmtId="44" fontId="24" fillId="2" borderId="10" xfId="45" applyFont="1" applyFill="1" applyBorder="1" applyAlignment="1">
      <alignment horizontal="center" vertical="center"/>
    </xf>
    <xf numFmtId="9" fontId="24" fillId="2" borderId="10" xfId="0" applyNumberFormat="1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44" fontId="24" fillId="0" borderId="10" xfId="45" applyFont="1" applyFill="1" applyBorder="1" applyAlignment="1">
      <alignment horizontal="center" vertical="center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99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1631949</xdr:colOff>
      <xdr:row>0</xdr:row>
      <xdr:rowOff>266699</xdr:rowOff>
    </xdr:from>
    <xdr:to>
      <xdr:col>6</xdr:col>
      <xdr:colOff>4122778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949" y="266699"/>
          <a:ext cx="2490829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O%202024\LICITA&#199;&#213;ES\ANDAMENTO%20DE%20LICITA&#199;&#213;ES.%20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TUAL"/>
      <sheetName val="TUDO 2017"/>
      <sheetName val="TUDO 2018"/>
      <sheetName val="TUDO 2019"/>
      <sheetName val="Plan2"/>
      <sheetName val="TUDO 2020"/>
      <sheetName val="Plan1"/>
      <sheetName val="vereador"/>
      <sheetName val="TUDO 2021"/>
      <sheetName val="Plan4"/>
      <sheetName val="TUDO 2022"/>
      <sheetName val="TUDO 2023"/>
      <sheetName val="TUDO 2024"/>
      <sheetName val="leandro"/>
    </sheetNames>
    <sheetDataSet>
      <sheetData sheetId="0">
        <row r="19">
          <cell r="D19" t="str">
            <v>Reforma e ampliação de predios institucionais para criação de salas de Unidades Escolares - FINANCIAMENTO BB</v>
          </cell>
        </row>
        <row r="20">
          <cell r="D20" t="str">
            <v>Execução de Obras de Drenagem - bairro Morro do Algodão - DESENVOLVE SP</v>
          </cell>
        </row>
        <row r="21">
          <cell r="D21" t="str">
            <v>Execução de obras de Drenagem na Avenida Avelino Alves - bairro Pegorelli - DESENVOLVE SP</v>
          </cell>
        </row>
        <row r="22">
          <cell r="D22" t="str">
            <v>Execução de obras de Drenagem na Rua Alvarenga Peixoto - bairro Jardim Aruan - DESENVOLVE SP</v>
          </cell>
        </row>
        <row r="23">
          <cell r="D23" t="str">
            <v>Infraestrutura de Saneamento Básico - Loteamento Mar Verde - LEILAO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7"/>
  <sheetViews>
    <sheetView tabSelected="1" view="pageBreakPreview" topLeftCell="D13" zoomScaleNormal="100" zoomScaleSheetLayoutView="100" workbookViewId="0">
      <selection activeCell="D14" sqref="D14"/>
    </sheetView>
  </sheetViews>
  <sheetFormatPr defaultRowHeight="90" customHeight="1"/>
  <cols>
    <col min="1" max="1" width="8.28515625" style="8" hidden="1" customWidth="1"/>
    <col min="2" max="2" width="20" style="8" hidden="1" customWidth="1"/>
    <col min="3" max="3" width="30.140625" style="9" hidden="1" customWidth="1"/>
    <col min="4" max="4" width="30.85546875" style="10" customWidth="1"/>
    <col min="5" max="5" width="28.140625" style="10" hidden="1" customWidth="1"/>
    <col min="6" max="6" width="26.42578125" style="10" customWidth="1"/>
    <col min="7" max="7" width="81.140625" style="2" customWidth="1"/>
    <col min="8" max="8" width="19.28515625" style="2" hidden="1" customWidth="1"/>
    <col min="9" max="9" width="37.85546875" style="2" hidden="1" customWidth="1"/>
    <col min="10" max="10" width="94.28515625" style="11" customWidth="1"/>
    <col min="11" max="11" width="34" style="21" customWidth="1"/>
    <col min="12" max="12" width="44" style="69" customWidth="1"/>
    <col min="13" max="13" width="30.7109375" style="21" hidden="1" customWidth="1"/>
    <col min="14" max="14" width="36.7109375" style="25" customWidth="1"/>
    <col min="15" max="15" width="38.140625" style="68" customWidth="1"/>
    <col min="16" max="16" width="94.28515625" style="11" customWidth="1"/>
    <col min="17" max="17" width="22.28515625" style="13" bestFit="1" customWidth="1"/>
    <col min="18" max="16384" width="9.140625" style="13"/>
  </cols>
  <sheetData>
    <row r="1" spans="1:16" s="99" customFormat="1" ht="162.75" customHeight="1">
      <c r="A1" s="123" t="s">
        <v>106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s="7" customFormat="1" ht="83.25" customHeight="1">
      <c r="A2" s="44"/>
      <c r="B2" s="44"/>
      <c r="C2" s="115"/>
      <c r="D2" s="127" t="s">
        <v>6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16" s="5" customFormat="1" ht="116.25" customHeight="1">
      <c r="A3" s="1"/>
      <c r="B3" s="1" t="s">
        <v>4</v>
      </c>
      <c r="C3" s="4" t="s">
        <v>5</v>
      </c>
      <c r="D3" s="40" t="s">
        <v>7</v>
      </c>
      <c r="E3" s="40" t="s">
        <v>3</v>
      </c>
      <c r="F3" s="40" t="s">
        <v>2</v>
      </c>
      <c r="G3" s="42" t="s">
        <v>11</v>
      </c>
      <c r="H3" s="45"/>
      <c r="I3" s="1" t="s">
        <v>1</v>
      </c>
      <c r="J3" s="40" t="s">
        <v>12</v>
      </c>
      <c r="K3" s="18" t="s">
        <v>13</v>
      </c>
      <c r="L3" s="71" t="s">
        <v>137</v>
      </c>
      <c r="M3" s="18" t="s">
        <v>2</v>
      </c>
      <c r="N3" s="24" t="s">
        <v>0</v>
      </c>
      <c r="O3" s="73" t="s">
        <v>14</v>
      </c>
      <c r="P3" s="40" t="s">
        <v>200</v>
      </c>
    </row>
    <row r="4" spans="1:16" s="29" customFormat="1" ht="106.5" customHeight="1">
      <c r="A4" s="39"/>
      <c r="B4" s="39"/>
      <c r="C4" s="116"/>
      <c r="D4" s="47" t="s">
        <v>25</v>
      </c>
      <c r="E4" s="47"/>
      <c r="F4" s="47" t="s">
        <v>26</v>
      </c>
      <c r="G4" s="28" t="s">
        <v>29</v>
      </c>
      <c r="H4" s="100"/>
      <c r="I4" s="35"/>
      <c r="J4" s="106" t="s">
        <v>55</v>
      </c>
      <c r="K4" s="110">
        <v>44865</v>
      </c>
      <c r="L4" s="104">
        <v>45413</v>
      </c>
      <c r="M4" s="111"/>
      <c r="N4" s="112">
        <v>315809.34000000003</v>
      </c>
      <c r="O4" s="72">
        <v>0.84</v>
      </c>
      <c r="P4" s="72" t="s">
        <v>201</v>
      </c>
    </row>
    <row r="5" spans="1:16" s="29" customFormat="1" ht="106.5" customHeight="1">
      <c r="A5" s="39"/>
      <c r="B5" s="39"/>
      <c r="C5" s="116"/>
      <c r="D5" s="47" t="s">
        <v>72</v>
      </c>
      <c r="E5" s="47"/>
      <c r="F5" s="47" t="s">
        <v>82</v>
      </c>
      <c r="G5" s="28" t="s">
        <v>145</v>
      </c>
      <c r="H5" s="100"/>
      <c r="I5" s="35"/>
      <c r="J5" s="28" t="s">
        <v>156</v>
      </c>
      <c r="K5" s="48" t="s">
        <v>74</v>
      </c>
      <c r="L5" s="104">
        <v>45359</v>
      </c>
      <c r="M5" s="111"/>
      <c r="N5" s="65">
        <v>315406.84999999998</v>
      </c>
      <c r="O5" s="72" t="s">
        <v>240</v>
      </c>
      <c r="P5" s="113" t="s">
        <v>202</v>
      </c>
    </row>
    <row r="6" spans="1:16" s="49" customFormat="1" ht="105" customHeight="1" thickBot="1">
      <c r="A6" s="39"/>
      <c r="B6" s="39"/>
      <c r="C6" s="116"/>
      <c r="D6" s="47" t="s">
        <v>73</v>
      </c>
      <c r="E6" s="47"/>
      <c r="F6" s="47" t="s">
        <v>83</v>
      </c>
      <c r="G6" s="28" t="s">
        <v>146</v>
      </c>
      <c r="H6" s="100"/>
      <c r="I6" s="35"/>
      <c r="J6" s="28" t="s">
        <v>155</v>
      </c>
      <c r="K6" s="48" t="s">
        <v>75</v>
      </c>
      <c r="L6" s="62">
        <v>45454</v>
      </c>
      <c r="M6" s="111"/>
      <c r="N6" s="65">
        <v>284147.51</v>
      </c>
      <c r="O6" s="72">
        <v>0.6</v>
      </c>
      <c r="P6" s="96" t="s">
        <v>203</v>
      </c>
    </row>
    <row r="7" spans="1:16" s="27" customFormat="1" ht="99" customHeight="1">
      <c r="A7" s="125"/>
      <c r="B7" s="125"/>
      <c r="C7" s="126"/>
      <c r="D7" s="101" t="s">
        <v>60</v>
      </c>
      <c r="E7" s="101"/>
      <c r="F7" s="106" t="s">
        <v>61</v>
      </c>
      <c r="G7" s="101" t="s">
        <v>116</v>
      </c>
      <c r="H7" s="100"/>
      <c r="I7" s="32"/>
      <c r="J7" s="105" t="s">
        <v>132</v>
      </c>
      <c r="K7" s="102">
        <v>44918</v>
      </c>
      <c r="L7" s="104">
        <v>45404</v>
      </c>
      <c r="M7" s="111"/>
      <c r="N7" s="20">
        <v>540560.46</v>
      </c>
      <c r="O7" s="80">
        <v>0.9</v>
      </c>
      <c r="P7" s="105" t="s">
        <v>225</v>
      </c>
    </row>
    <row r="8" spans="1:16" s="27" customFormat="1" ht="99" customHeight="1">
      <c r="A8" s="125"/>
      <c r="B8" s="125"/>
      <c r="C8" s="126"/>
      <c r="D8" s="101" t="s">
        <v>38</v>
      </c>
      <c r="E8" s="101"/>
      <c r="F8" s="106" t="s">
        <v>39</v>
      </c>
      <c r="G8" s="101" t="s">
        <v>117</v>
      </c>
      <c r="H8" s="100"/>
      <c r="I8" s="32"/>
      <c r="J8" s="106" t="s">
        <v>121</v>
      </c>
      <c r="K8" s="107">
        <v>44882</v>
      </c>
      <c r="L8" s="104">
        <v>45427</v>
      </c>
      <c r="M8" s="111"/>
      <c r="N8" s="20">
        <v>2080925.46</v>
      </c>
      <c r="O8" s="113">
        <v>0.95</v>
      </c>
      <c r="P8" s="106" t="s">
        <v>226</v>
      </c>
    </row>
    <row r="9" spans="1:16" s="27" customFormat="1" ht="99" customHeight="1">
      <c r="A9" s="125"/>
      <c r="B9" s="125"/>
      <c r="C9" s="126"/>
      <c r="D9" s="101" t="s">
        <v>133</v>
      </c>
      <c r="E9" s="101"/>
      <c r="F9" s="106" t="s">
        <v>134</v>
      </c>
      <c r="G9" s="101" t="s">
        <v>147</v>
      </c>
      <c r="H9" s="100"/>
      <c r="I9" s="32"/>
      <c r="J9" s="106" t="s">
        <v>131</v>
      </c>
      <c r="K9" s="102">
        <v>45043</v>
      </c>
      <c r="L9" s="104">
        <v>45409</v>
      </c>
      <c r="M9" s="111"/>
      <c r="N9" s="20">
        <v>1108904.75</v>
      </c>
      <c r="O9" s="113">
        <v>0.95</v>
      </c>
      <c r="P9" s="113" t="s">
        <v>204</v>
      </c>
    </row>
    <row r="10" spans="1:16" s="27" customFormat="1" ht="99" customHeight="1">
      <c r="A10" s="125"/>
      <c r="B10" s="125"/>
      <c r="C10" s="126"/>
      <c r="D10" s="101" t="s">
        <v>129</v>
      </c>
      <c r="E10" s="101"/>
      <c r="F10" s="106" t="s">
        <v>130</v>
      </c>
      <c r="G10" s="101" t="s">
        <v>148</v>
      </c>
      <c r="H10" s="100"/>
      <c r="I10" s="32"/>
      <c r="J10" s="106" t="s">
        <v>131</v>
      </c>
      <c r="K10" s="107">
        <v>45048</v>
      </c>
      <c r="L10" s="104">
        <v>45414</v>
      </c>
      <c r="M10" s="111"/>
      <c r="N10" s="20">
        <v>404137.69</v>
      </c>
      <c r="O10" s="80">
        <v>0.72</v>
      </c>
      <c r="P10" s="113" t="s">
        <v>205</v>
      </c>
    </row>
    <row r="11" spans="1:16" s="27" customFormat="1" ht="99" customHeight="1">
      <c r="A11" s="125"/>
      <c r="B11" s="125"/>
      <c r="C11" s="126"/>
      <c r="D11" s="101" t="s">
        <v>91</v>
      </c>
      <c r="E11" s="101"/>
      <c r="F11" s="101" t="s">
        <v>92</v>
      </c>
      <c r="G11" s="101" t="s">
        <v>149</v>
      </c>
      <c r="H11" s="46"/>
      <c r="I11" s="32"/>
      <c r="J11" s="101" t="s">
        <v>138</v>
      </c>
      <c r="K11" s="102">
        <v>45055</v>
      </c>
      <c r="L11" s="107">
        <v>45421</v>
      </c>
      <c r="M11" s="111"/>
      <c r="N11" s="20">
        <v>456655.01</v>
      </c>
      <c r="O11" s="113">
        <v>0.9</v>
      </c>
      <c r="P11" s="101" t="s">
        <v>227</v>
      </c>
    </row>
    <row r="12" spans="1:16" s="27" customFormat="1" ht="116.25" customHeight="1">
      <c r="A12" s="37"/>
      <c r="B12" s="37"/>
      <c r="C12" s="117"/>
      <c r="D12" s="101" t="s">
        <v>94</v>
      </c>
      <c r="E12" s="101"/>
      <c r="F12" s="76" t="s">
        <v>95</v>
      </c>
      <c r="G12" s="101" t="s">
        <v>151</v>
      </c>
      <c r="H12" s="46"/>
      <c r="I12" s="32"/>
      <c r="J12" s="101" t="s">
        <v>140</v>
      </c>
      <c r="K12" s="102">
        <v>45217</v>
      </c>
      <c r="L12" s="107">
        <v>45583</v>
      </c>
      <c r="M12" s="111"/>
      <c r="N12" s="87">
        <v>1248101.6000000001</v>
      </c>
      <c r="O12" s="113">
        <v>0.38</v>
      </c>
      <c r="P12" s="101" t="s">
        <v>237</v>
      </c>
    </row>
    <row r="13" spans="1:16" s="27" customFormat="1" ht="116.25" customHeight="1">
      <c r="A13" s="37"/>
      <c r="B13" s="37"/>
      <c r="C13" s="117"/>
      <c r="D13" s="101" t="s">
        <v>96</v>
      </c>
      <c r="E13" s="101"/>
      <c r="F13" s="76" t="s">
        <v>97</v>
      </c>
      <c r="G13" s="106" t="s">
        <v>152</v>
      </c>
      <c r="H13" s="46"/>
      <c r="I13" s="32"/>
      <c r="J13" s="101" t="s">
        <v>138</v>
      </c>
      <c r="K13" s="102">
        <v>45140</v>
      </c>
      <c r="L13" s="107">
        <v>45506</v>
      </c>
      <c r="M13" s="111"/>
      <c r="N13" s="88">
        <v>878456.94</v>
      </c>
      <c r="O13" s="113">
        <v>0.95</v>
      </c>
      <c r="P13" s="101" t="s">
        <v>238</v>
      </c>
    </row>
    <row r="14" spans="1:16" s="27" customFormat="1" ht="116.25" customHeight="1">
      <c r="A14" s="37"/>
      <c r="B14" s="37"/>
      <c r="C14" s="117"/>
      <c r="D14" s="122" t="s">
        <v>263</v>
      </c>
      <c r="E14" s="101"/>
      <c r="F14" s="76" t="s">
        <v>135</v>
      </c>
      <c r="G14" s="101" t="s">
        <v>136</v>
      </c>
      <c r="H14" s="46"/>
      <c r="I14" s="32"/>
      <c r="J14" s="106" t="s">
        <v>143</v>
      </c>
      <c r="K14" s="102">
        <v>45218</v>
      </c>
      <c r="L14" s="107">
        <v>45401</v>
      </c>
      <c r="M14" s="111"/>
      <c r="N14" s="88">
        <v>373076.27</v>
      </c>
      <c r="O14" s="113">
        <v>0.1</v>
      </c>
      <c r="P14" s="113" t="s">
        <v>224</v>
      </c>
    </row>
    <row r="15" spans="1:16" s="27" customFormat="1" ht="116.25" customHeight="1">
      <c r="A15" s="37"/>
      <c r="B15" s="37"/>
      <c r="C15" s="117"/>
      <c r="D15" s="101" t="s">
        <v>125</v>
      </c>
      <c r="E15" s="101"/>
      <c r="F15" s="76" t="s">
        <v>127</v>
      </c>
      <c r="G15" s="106" t="s">
        <v>126</v>
      </c>
      <c r="H15" s="46"/>
      <c r="I15" s="32"/>
      <c r="J15" s="106" t="s">
        <v>128</v>
      </c>
      <c r="K15" s="102">
        <v>45202</v>
      </c>
      <c r="L15" s="107">
        <v>45568</v>
      </c>
      <c r="M15" s="111"/>
      <c r="N15" s="88">
        <v>526007.75</v>
      </c>
      <c r="O15" s="113">
        <v>0.8</v>
      </c>
      <c r="P15" s="72" t="s">
        <v>206</v>
      </c>
    </row>
    <row r="16" spans="1:16" s="27" customFormat="1" ht="116.25" customHeight="1">
      <c r="A16" s="75"/>
      <c r="B16" s="75"/>
      <c r="C16" s="117"/>
      <c r="D16" s="101" t="s">
        <v>8</v>
      </c>
      <c r="E16" s="101"/>
      <c r="F16" s="101" t="s">
        <v>9</v>
      </c>
      <c r="G16" s="28" t="s">
        <v>32</v>
      </c>
      <c r="H16" s="100"/>
      <c r="I16" s="35"/>
      <c r="J16" s="101" t="s">
        <v>58</v>
      </c>
      <c r="K16" s="102">
        <v>44434</v>
      </c>
      <c r="L16" s="104">
        <v>45459</v>
      </c>
      <c r="M16" s="103">
        <v>44920</v>
      </c>
      <c r="N16" s="112">
        <v>6343440.6200000001</v>
      </c>
      <c r="O16" s="113">
        <v>1</v>
      </c>
      <c r="P16" s="101" t="s">
        <v>228</v>
      </c>
    </row>
    <row r="17" spans="1:17" s="27" customFormat="1" ht="116.25" customHeight="1">
      <c r="A17" s="74"/>
      <c r="B17" s="74"/>
      <c r="C17" s="117"/>
      <c r="D17" s="101" t="s">
        <v>10</v>
      </c>
      <c r="E17" s="101"/>
      <c r="F17" s="30" t="s">
        <v>110</v>
      </c>
      <c r="G17" s="28" t="s">
        <v>33</v>
      </c>
      <c r="H17" s="100"/>
      <c r="I17" s="35"/>
      <c r="J17" s="101" t="s">
        <v>53</v>
      </c>
      <c r="K17" s="102">
        <v>44593</v>
      </c>
      <c r="L17" s="107">
        <v>45505</v>
      </c>
      <c r="M17" s="103">
        <f>L17+61</f>
        <v>45566</v>
      </c>
      <c r="N17" s="112">
        <v>28472762.530000001</v>
      </c>
      <c r="O17" s="113">
        <v>0.89</v>
      </c>
      <c r="P17" s="60" t="s">
        <v>226</v>
      </c>
    </row>
    <row r="18" spans="1:17" s="27" customFormat="1" ht="116.25" customHeight="1">
      <c r="A18" s="51"/>
      <c r="B18" s="51"/>
      <c r="C18" s="117"/>
      <c r="D18" s="106" t="s">
        <v>18</v>
      </c>
      <c r="E18" s="106"/>
      <c r="F18" s="106" t="s">
        <v>19</v>
      </c>
      <c r="G18" s="28" t="s">
        <v>34</v>
      </c>
      <c r="H18" s="100"/>
      <c r="I18" s="35"/>
      <c r="J18" s="101" t="s">
        <v>59</v>
      </c>
      <c r="K18" s="102">
        <v>44670</v>
      </c>
      <c r="L18" s="107">
        <v>45492</v>
      </c>
      <c r="M18" s="103">
        <f>L18+91</f>
        <v>45583</v>
      </c>
      <c r="N18" s="112">
        <v>42580795.719999999</v>
      </c>
      <c r="O18" s="113">
        <v>0.85</v>
      </c>
      <c r="P18" s="101" t="s">
        <v>207</v>
      </c>
      <c r="Q18" s="82"/>
    </row>
    <row r="19" spans="1:17" s="26" customFormat="1" ht="116.25" customHeight="1">
      <c r="A19" s="37"/>
      <c r="B19" s="37"/>
      <c r="C19" s="117"/>
      <c r="D19" s="106" t="s">
        <v>20</v>
      </c>
      <c r="E19" s="106"/>
      <c r="F19" s="106" t="s">
        <v>21</v>
      </c>
      <c r="G19" s="28" t="s">
        <v>22</v>
      </c>
      <c r="H19" s="100"/>
      <c r="I19" s="35"/>
      <c r="J19" s="101" t="s">
        <v>58</v>
      </c>
      <c r="K19" s="102">
        <v>44707</v>
      </c>
      <c r="L19" s="107">
        <v>45438</v>
      </c>
      <c r="M19" s="103">
        <f>L19+60</f>
        <v>45498</v>
      </c>
      <c r="N19" s="112">
        <v>10519024.050000001</v>
      </c>
      <c r="O19" s="80">
        <v>0.95</v>
      </c>
      <c r="P19" s="101" t="s">
        <v>234</v>
      </c>
    </row>
    <row r="20" spans="1:17" s="26" customFormat="1" ht="116.25" customHeight="1">
      <c r="A20" s="37"/>
      <c r="B20" s="37"/>
      <c r="C20" s="117"/>
      <c r="D20" s="106" t="s">
        <v>23</v>
      </c>
      <c r="E20" s="101"/>
      <c r="F20" s="106" t="s">
        <v>24</v>
      </c>
      <c r="G20" s="28" t="s">
        <v>35</v>
      </c>
      <c r="H20" s="100"/>
      <c r="I20" s="32"/>
      <c r="J20" s="101" t="s">
        <v>50</v>
      </c>
      <c r="K20" s="107">
        <v>44742</v>
      </c>
      <c r="L20" s="104">
        <v>45411</v>
      </c>
      <c r="M20" s="111"/>
      <c r="N20" s="112">
        <v>3859864.81</v>
      </c>
      <c r="O20" s="113">
        <v>0.6</v>
      </c>
      <c r="P20" s="101" t="s">
        <v>230</v>
      </c>
    </row>
    <row r="21" spans="1:17" s="26" customFormat="1" ht="116.25" customHeight="1">
      <c r="A21" s="37"/>
      <c r="B21" s="37"/>
      <c r="C21" s="117"/>
      <c r="D21" s="106" t="s">
        <v>40</v>
      </c>
      <c r="E21" s="101"/>
      <c r="F21" s="106" t="s">
        <v>41</v>
      </c>
      <c r="G21" s="28" t="s">
        <v>47</v>
      </c>
      <c r="H21" s="100"/>
      <c r="I21" s="32"/>
      <c r="J21" s="101" t="s">
        <v>57</v>
      </c>
      <c r="K21" s="102">
        <v>44865</v>
      </c>
      <c r="L21" s="104">
        <f>K21+730</f>
        <v>45595</v>
      </c>
      <c r="M21" s="111"/>
      <c r="N21" s="112">
        <v>16825103.77</v>
      </c>
      <c r="O21" s="113">
        <v>0.83</v>
      </c>
      <c r="P21" s="60" t="s">
        <v>236</v>
      </c>
    </row>
    <row r="22" spans="1:17" s="26" customFormat="1" ht="180.75" customHeight="1">
      <c r="A22" s="37"/>
      <c r="B22" s="37"/>
      <c r="C22" s="117"/>
      <c r="D22" s="106" t="s">
        <v>42</v>
      </c>
      <c r="E22" s="101"/>
      <c r="F22" s="106" t="s">
        <v>43</v>
      </c>
      <c r="G22" s="28" t="s">
        <v>48</v>
      </c>
      <c r="H22" s="55" t="s">
        <v>44</v>
      </c>
      <c r="I22" s="55" t="s">
        <v>44</v>
      </c>
      <c r="J22" s="101" t="s">
        <v>51</v>
      </c>
      <c r="K22" s="102">
        <v>44882</v>
      </c>
      <c r="L22" s="104">
        <f>K22+638</f>
        <v>45520</v>
      </c>
      <c r="M22" s="111"/>
      <c r="N22" s="112">
        <v>19927162.280000001</v>
      </c>
      <c r="O22" s="113">
        <v>0.35</v>
      </c>
      <c r="P22" s="101" t="s">
        <v>235</v>
      </c>
    </row>
    <row r="23" spans="1:17" s="29" customFormat="1" ht="133.5" customHeight="1">
      <c r="A23" s="39"/>
      <c r="B23" s="39"/>
      <c r="C23" s="116"/>
      <c r="D23" s="106" t="s">
        <v>45</v>
      </c>
      <c r="E23" s="101"/>
      <c r="F23" s="106" t="s">
        <v>46</v>
      </c>
      <c r="G23" s="28" t="s">
        <v>49</v>
      </c>
      <c r="H23" s="100"/>
      <c r="I23" s="32"/>
      <c r="J23" s="101" t="s">
        <v>52</v>
      </c>
      <c r="K23" s="102">
        <v>44813</v>
      </c>
      <c r="L23" s="104">
        <f>K23+730</f>
        <v>45543</v>
      </c>
      <c r="M23" s="111"/>
      <c r="N23" s="112">
        <v>4832344.42</v>
      </c>
      <c r="O23" s="80">
        <v>0.7</v>
      </c>
      <c r="P23" s="101" t="s">
        <v>226</v>
      </c>
    </row>
    <row r="24" spans="1:17" s="29" customFormat="1" ht="116.25" customHeight="1">
      <c r="A24" s="39"/>
      <c r="B24" s="39"/>
      <c r="C24" s="116"/>
      <c r="D24" s="76" t="s">
        <v>65</v>
      </c>
      <c r="E24" s="76"/>
      <c r="F24" s="76" t="s">
        <v>66</v>
      </c>
      <c r="G24" s="106" t="s">
        <v>67</v>
      </c>
      <c r="H24" s="57"/>
      <c r="I24" s="106"/>
      <c r="J24" s="105" t="s">
        <v>54</v>
      </c>
      <c r="K24" s="38">
        <v>44964</v>
      </c>
      <c r="L24" s="104">
        <v>45511</v>
      </c>
      <c r="M24" s="62"/>
      <c r="N24" s="20">
        <v>4612515.74</v>
      </c>
      <c r="O24" s="70">
        <v>0.65</v>
      </c>
      <c r="P24" s="113" t="s">
        <v>241</v>
      </c>
    </row>
    <row r="25" spans="1:17" s="29" customFormat="1" ht="116.25" customHeight="1">
      <c r="A25" s="39"/>
      <c r="B25" s="39"/>
      <c r="C25" s="116"/>
      <c r="D25" s="76" t="s">
        <v>68</v>
      </c>
      <c r="E25" s="76"/>
      <c r="F25" s="76" t="s">
        <v>69</v>
      </c>
      <c r="G25" s="106" t="s">
        <v>70</v>
      </c>
      <c r="H25" s="106"/>
      <c r="I25" s="106"/>
      <c r="J25" s="105" t="s">
        <v>54</v>
      </c>
      <c r="K25" s="38">
        <v>44964</v>
      </c>
      <c r="L25" s="110">
        <v>45968</v>
      </c>
      <c r="M25" s="38"/>
      <c r="N25" s="23">
        <v>4230602.66</v>
      </c>
      <c r="O25" s="70">
        <v>0.5</v>
      </c>
      <c r="P25" s="113" t="s">
        <v>208</v>
      </c>
    </row>
    <row r="26" spans="1:17" s="29" customFormat="1" ht="123" customHeight="1">
      <c r="A26" s="39"/>
      <c r="B26" s="39"/>
      <c r="C26" s="116"/>
      <c r="D26" s="36" t="s">
        <v>76</v>
      </c>
      <c r="E26" s="36"/>
      <c r="F26" s="36" t="s">
        <v>85</v>
      </c>
      <c r="G26" s="61" t="s">
        <v>79</v>
      </c>
      <c r="H26" s="61"/>
      <c r="I26" s="61"/>
      <c r="J26" s="60" t="s">
        <v>84</v>
      </c>
      <c r="K26" s="62">
        <v>44956</v>
      </c>
      <c r="L26" s="104">
        <v>45321</v>
      </c>
      <c r="M26" s="62"/>
      <c r="N26" s="20">
        <v>17697500</v>
      </c>
      <c r="O26" s="72">
        <v>0.25</v>
      </c>
      <c r="P26" s="60" t="s">
        <v>226</v>
      </c>
      <c r="Q26" s="83"/>
    </row>
    <row r="27" spans="1:17" s="29" customFormat="1" ht="100.5" customHeight="1">
      <c r="A27" s="39"/>
      <c r="B27" s="39"/>
      <c r="C27" s="116"/>
      <c r="D27" s="36" t="s">
        <v>77</v>
      </c>
      <c r="E27" s="17"/>
      <c r="F27" s="17" t="s">
        <v>86</v>
      </c>
      <c r="G27" s="43" t="s">
        <v>81</v>
      </c>
      <c r="H27" s="45"/>
      <c r="I27" s="34"/>
      <c r="J27" s="43" t="s">
        <v>108</v>
      </c>
      <c r="K27" s="64">
        <v>44956</v>
      </c>
      <c r="L27" s="104">
        <v>45321</v>
      </c>
      <c r="M27" s="111"/>
      <c r="N27" s="65">
        <v>19993000.010000002</v>
      </c>
      <c r="O27" s="72">
        <v>0.2</v>
      </c>
      <c r="P27" s="60" t="s">
        <v>226</v>
      </c>
    </row>
    <row r="28" spans="1:17" s="29" customFormat="1" ht="100.5" customHeight="1">
      <c r="A28" s="52"/>
      <c r="B28" s="52"/>
      <c r="C28" s="116"/>
      <c r="D28" s="36" t="s">
        <v>78</v>
      </c>
      <c r="E28" s="17"/>
      <c r="F28" s="17" t="s">
        <v>88</v>
      </c>
      <c r="G28" s="43" t="s">
        <v>80</v>
      </c>
      <c r="H28" s="45"/>
      <c r="I28" s="34"/>
      <c r="J28" s="43" t="s">
        <v>87</v>
      </c>
      <c r="K28" s="64">
        <v>44956</v>
      </c>
      <c r="L28" s="104">
        <v>45321</v>
      </c>
      <c r="M28" s="111"/>
      <c r="N28" s="65">
        <v>19070000</v>
      </c>
      <c r="O28" s="72">
        <v>0.14000000000000001</v>
      </c>
      <c r="P28" s="60" t="s">
        <v>226</v>
      </c>
    </row>
    <row r="29" spans="1:17" s="29" customFormat="1" ht="100.5" customHeight="1">
      <c r="A29" s="91"/>
      <c r="B29" s="91"/>
      <c r="C29" s="116"/>
      <c r="D29" s="36" t="s">
        <v>159</v>
      </c>
      <c r="E29" s="17"/>
      <c r="F29" s="17" t="s">
        <v>246</v>
      </c>
      <c r="G29" s="43" t="s">
        <v>160</v>
      </c>
      <c r="H29" s="45"/>
      <c r="I29" s="34"/>
      <c r="J29" s="43" t="s">
        <v>161</v>
      </c>
      <c r="K29" s="64">
        <v>45370</v>
      </c>
      <c r="L29" s="104">
        <v>45523</v>
      </c>
      <c r="M29" s="111"/>
      <c r="N29" s="65">
        <v>1793576.26</v>
      </c>
      <c r="O29" s="72">
        <v>0.05</v>
      </c>
      <c r="P29" s="113" t="s">
        <v>209</v>
      </c>
    </row>
    <row r="30" spans="1:17" s="27" customFormat="1" ht="116.25" customHeight="1">
      <c r="A30" s="37"/>
      <c r="B30" s="37"/>
      <c r="C30" s="117"/>
      <c r="D30" s="36" t="s">
        <v>163</v>
      </c>
      <c r="E30" s="17"/>
      <c r="F30" s="17" t="s">
        <v>247</v>
      </c>
      <c r="G30" s="43" t="s">
        <v>162</v>
      </c>
      <c r="H30" s="45"/>
      <c r="I30" s="34"/>
      <c r="J30" s="43" t="s">
        <v>189</v>
      </c>
      <c r="K30" s="64">
        <v>45362</v>
      </c>
      <c r="L30" s="104">
        <f>K30+183</f>
        <v>45545</v>
      </c>
      <c r="M30" s="111"/>
      <c r="N30" s="65">
        <v>1390302.79</v>
      </c>
      <c r="O30" s="70">
        <v>0.1</v>
      </c>
      <c r="P30" s="113" t="s">
        <v>210</v>
      </c>
    </row>
    <row r="31" spans="1:17" s="27" customFormat="1" ht="116.25" customHeight="1">
      <c r="A31" s="37"/>
      <c r="B31" s="37"/>
      <c r="C31" s="117"/>
      <c r="D31" s="36" t="s">
        <v>164</v>
      </c>
      <c r="E31" s="17"/>
      <c r="F31" s="17" t="s">
        <v>259</v>
      </c>
      <c r="G31" s="43" t="s">
        <v>165</v>
      </c>
      <c r="H31" s="45"/>
      <c r="I31" s="34"/>
      <c r="J31" s="43" t="s">
        <v>190</v>
      </c>
      <c r="K31" s="64">
        <v>45362</v>
      </c>
      <c r="L31" s="104">
        <f>K31+183</f>
        <v>45545</v>
      </c>
      <c r="M31" s="111"/>
      <c r="N31" s="65">
        <v>2678454.21</v>
      </c>
      <c r="O31" s="70">
        <v>0.05</v>
      </c>
      <c r="P31" s="113" t="s">
        <v>211</v>
      </c>
    </row>
    <row r="32" spans="1:17" s="27" customFormat="1" ht="116.25" customHeight="1">
      <c r="A32" s="37"/>
      <c r="B32" s="37"/>
      <c r="C32" s="117"/>
      <c r="D32" s="36" t="s">
        <v>166</v>
      </c>
      <c r="E32" s="17"/>
      <c r="F32" s="17" t="s">
        <v>258</v>
      </c>
      <c r="G32" s="43" t="s">
        <v>167</v>
      </c>
      <c r="H32" s="45"/>
      <c r="I32" s="34"/>
      <c r="J32" s="43" t="s">
        <v>191</v>
      </c>
      <c r="K32" s="64">
        <v>45362</v>
      </c>
      <c r="L32" s="104">
        <f>K32+122</f>
        <v>45484</v>
      </c>
      <c r="M32" s="111"/>
      <c r="N32" s="65">
        <v>589449.52</v>
      </c>
      <c r="O32" s="70">
        <v>0.05</v>
      </c>
      <c r="P32" s="72" t="s">
        <v>229</v>
      </c>
    </row>
    <row r="33" spans="1:16" s="27" customFormat="1" ht="150.75" customHeight="1">
      <c r="A33" s="37"/>
      <c r="B33" s="37"/>
      <c r="C33" s="117"/>
      <c r="D33" s="36" t="s">
        <v>168</v>
      </c>
      <c r="E33" s="17"/>
      <c r="F33" s="17" t="s">
        <v>257</v>
      </c>
      <c r="G33" s="43" t="s">
        <v>177</v>
      </c>
      <c r="H33" s="45"/>
      <c r="I33" s="34"/>
      <c r="J33" s="43" t="s">
        <v>192</v>
      </c>
      <c r="K33" s="64">
        <v>45362</v>
      </c>
      <c r="L33" s="104">
        <f>K33+183</f>
        <v>45545</v>
      </c>
      <c r="M33" s="111"/>
      <c r="N33" s="65">
        <v>2079123.03</v>
      </c>
      <c r="O33" s="70">
        <v>0.1</v>
      </c>
      <c r="P33" s="113" t="s">
        <v>212</v>
      </c>
    </row>
    <row r="34" spans="1:16" s="58" customFormat="1" ht="90" customHeight="1">
      <c r="A34" s="56"/>
      <c r="B34" s="56"/>
      <c r="C34" s="118"/>
      <c r="D34" s="36" t="s">
        <v>169</v>
      </c>
      <c r="E34" s="17"/>
      <c r="F34" s="17" t="s">
        <v>248</v>
      </c>
      <c r="G34" s="43" t="s">
        <v>179</v>
      </c>
      <c r="H34" s="45"/>
      <c r="I34" s="34"/>
      <c r="J34" s="43" t="s">
        <v>189</v>
      </c>
      <c r="K34" s="64" t="s">
        <v>178</v>
      </c>
      <c r="L34" s="104">
        <v>45543</v>
      </c>
      <c r="M34" s="111"/>
      <c r="N34" s="65">
        <v>1347115.21</v>
      </c>
      <c r="O34" s="70">
        <v>0.15</v>
      </c>
      <c r="P34" s="113" t="s">
        <v>213</v>
      </c>
    </row>
    <row r="35" spans="1:16" s="59" customFormat="1" ht="90" customHeight="1" thickBot="1">
      <c r="A35" s="56"/>
      <c r="B35" s="56"/>
      <c r="C35" s="118"/>
      <c r="D35" s="36" t="s">
        <v>170</v>
      </c>
      <c r="E35" s="17"/>
      <c r="F35" s="17" t="s">
        <v>249</v>
      </c>
      <c r="G35" s="43" t="s">
        <v>231</v>
      </c>
      <c r="H35" s="45"/>
      <c r="I35" s="34"/>
      <c r="J35" s="43" t="s">
        <v>189</v>
      </c>
      <c r="K35" s="64">
        <v>45362</v>
      </c>
      <c r="L35" s="104">
        <f>K35+183</f>
        <v>45545</v>
      </c>
      <c r="M35" s="111"/>
      <c r="N35" s="65">
        <v>1896065.31</v>
      </c>
      <c r="O35" s="70">
        <v>0.05</v>
      </c>
      <c r="P35" s="113" t="s">
        <v>232</v>
      </c>
    </row>
    <row r="36" spans="1:16" s="12" customFormat="1" ht="92.25" customHeight="1">
      <c r="A36" s="63"/>
      <c r="B36" s="63"/>
      <c r="C36" s="119"/>
      <c r="D36" s="36" t="s">
        <v>171</v>
      </c>
      <c r="E36" s="17"/>
      <c r="F36" s="17" t="s">
        <v>250</v>
      </c>
      <c r="G36" s="43" t="s">
        <v>180</v>
      </c>
      <c r="H36" s="45"/>
      <c r="I36" s="34"/>
      <c r="J36" s="43" t="s">
        <v>191</v>
      </c>
      <c r="K36" s="64">
        <v>45362</v>
      </c>
      <c r="L36" s="104">
        <f>K36+183</f>
        <v>45545</v>
      </c>
      <c r="M36" s="111"/>
      <c r="N36" s="65">
        <v>1398591.8</v>
      </c>
      <c r="O36" s="70">
        <v>0.05</v>
      </c>
      <c r="P36" s="113" t="s">
        <v>214</v>
      </c>
    </row>
    <row r="37" spans="1:16" s="3" customFormat="1" ht="106.5" customHeight="1">
      <c r="A37" s="61"/>
      <c r="B37" s="61"/>
      <c r="C37" s="120"/>
      <c r="D37" s="36" t="s">
        <v>172</v>
      </c>
      <c r="E37" s="17"/>
      <c r="F37" s="17" t="s">
        <v>262</v>
      </c>
      <c r="G37" s="43" t="s">
        <v>181</v>
      </c>
      <c r="H37" s="45"/>
      <c r="I37" s="34"/>
      <c r="J37" s="43" t="s">
        <v>193</v>
      </c>
      <c r="K37" s="64">
        <v>45362</v>
      </c>
      <c r="L37" s="104">
        <v>45545</v>
      </c>
      <c r="M37" s="111"/>
      <c r="N37" s="65">
        <v>1479278.04</v>
      </c>
      <c r="O37" s="70">
        <v>0.05</v>
      </c>
      <c r="P37" s="113" t="s">
        <v>215</v>
      </c>
    </row>
    <row r="38" spans="1:16" s="67" customFormat="1" ht="112.5" customHeight="1" thickBot="1">
      <c r="A38" s="66" t="s">
        <v>107</v>
      </c>
      <c r="B38" s="61"/>
      <c r="C38" s="120"/>
      <c r="D38" s="36" t="s">
        <v>173</v>
      </c>
      <c r="E38" s="17"/>
      <c r="F38" s="17" t="s">
        <v>251</v>
      </c>
      <c r="G38" s="43" t="s">
        <v>242</v>
      </c>
      <c r="H38" s="45"/>
      <c r="I38" s="34"/>
      <c r="J38" s="43" t="s">
        <v>194</v>
      </c>
      <c r="K38" s="64">
        <v>45362</v>
      </c>
      <c r="L38" s="104">
        <f>K38+183</f>
        <v>45545</v>
      </c>
      <c r="M38" s="111"/>
      <c r="N38" s="65">
        <v>1208746.3600000001</v>
      </c>
      <c r="O38" s="70">
        <v>0.05</v>
      </c>
      <c r="P38" s="113" t="s">
        <v>216</v>
      </c>
    </row>
    <row r="39" spans="1:16" s="67" customFormat="1" ht="112.5" customHeight="1" thickBot="1">
      <c r="A39" s="66" t="s">
        <v>107</v>
      </c>
      <c r="B39" s="61"/>
      <c r="C39" s="120"/>
      <c r="D39" s="36" t="s">
        <v>174</v>
      </c>
      <c r="E39" s="17"/>
      <c r="F39" s="17" t="s">
        <v>252</v>
      </c>
      <c r="G39" s="43" t="s">
        <v>243</v>
      </c>
      <c r="H39" s="45"/>
      <c r="I39" s="34"/>
      <c r="J39" s="43" t="s">
        <v>195</v>
      </c>
      <c r="K39" s="64" t="s">
        <v>182</v>
      </c>
      <c r="L39" s="94" t="s">
        <v>188</v>
      </c>
      <c r="M39" s="111"/>
      <c r="N39" s="65">
        <v>534932.43999999994</v>
      </c>
      <c r="O39" s="70">
        <v>0</v>
      </c>
      <c r="P39" s="113" t="s">
        <v>217</v>
      </c>
    </row>
    <row r="40" spans="1:16" ht="90" customHeight="1">
      <c r="D40" s="36" t="s">
        <v>175</v>
      </c>
      <c r="E40" s="17"/>
      <c r="F40" s="17" t="s">
        <v>261</v>
      </c>
      <c r="G40" s="43" t="s">
        <v>244</v>
      </c>
      <c r="H40" s="45"/>
      <c r="I40" s="34"/>
      <c r="J40" s="43" t="s">
        <v>196</v>
      </c>
      <c r="K40" s="64">
        <v>45362</v>
      </c>
      <c r="L40" s="104">
        <f>K40+183</f>
        <v>45545</v>
      </c>
      <c r="M40" s="111"/>
      <c r="N40" s="65">
        <v>427550.32</v>
      </c>
      <c r="O40" s="70">
        <v>0.5</v>
      </c>
      <c r="P40" s="72" t="s">
        <v>218</v>
      </c>
    </row>
    <row r="41" spans="1:16" ht="90" customHeight="1">
      <c r="D41" s="36" t="s">
        <v>176</v>
      </c>
      <c r="E41" s="17"/>
      <c r="F41" s="17" t="s">
        <v>260</v>
      </c>
      <c r="G41" s="43" t="s">
        <v>245</v>
      </c>
      <c r="H41" s="45"/>
      <c r="I41" s="34"/>
      <c r="J41" s="43" t="s">
        <v>194</v>
      </c>
      <c r="K41" s="64">
        <v>45362</v>
      </c>
      <c r="L41" s="104">
        <f>K41+183</f>
        <v>45545</v>
      </c>
      <c r="M41" s="111"/>
      <c r="N41" s="65">
        <v>2368698.4500000002</v>
      </c>
      <c r="O41" s="70">
        <v>0.05</v>
      </c>
      <c r="P41" s="113" t="s">
        <v>219</v>
      </c>
    </row>
    <row r="42" spans="1:16" ht="282.75" customHeight="1">
      <c r="D42" s="36" t="s">
        <v>183</v>
      </c>
      <c r="E42" s="17"/>
      <c r="F42" s="17" t="s">
        <v>256</v>
      </c>
      <c r="G42" s="43" t="str">
        <f>[1]ATUAL!D19</f>
        <v>Reforma e ampliação de predios institucionais para criação de salas de Unidades Escolares - FINANCIAMENTO BB</v>
      </c>
      <c r="H42" s="45"/>
      <c r="I42" s="34"/>
      <c r="J42" s="43" t="s">
        <v>197</v>
      </c>
      <c r="K42" s="64">
        <v>45342</v>
      </c>
      <c r="L42" s="107">
        <v>45432</v>
      </c>
      <c r="M42" s="111"/>
      <c r="N42" s="65">
        <v>2878273.98</v>
      </c>
      <c r="O42" s="70">
        <v>0.35</v>
      </c>
      <c r="P42" s="113" t="s">
        <v>239</v>
      </c>
    </row>
    <row r="43" spans="1:16" ht="127.5" customHeight="1">
      <c r="D43" s="36" t="s">
        <v>184</v>
      </c>
      <c r="E43" s="17"/>
      <c r="F43" s="17" t="s">
        <v>255</v>
      </c>
      <c r="G43" s="43" t="str">
        <f>[1]ATUAL!D20</f>
        <v>Execução de Obras de Drenagem - bairro Morro do Algodão - DESENVOLVE SP</v>
      </c>
      <c r="H43" s="45"/>
      <c r="I43" s="34"/>
      <c r="J43" s="43" t="s">
        <v>198</v>
      </c>
      <c r="K43" s="64">
        <v>45362</v>
      </c>
      <c r="L43" s="104">
        <f>K43+183</f>
        <v>45545</v>
      </c>
      <c r="M43" s="111"/>
      <c r="N43" s="65">
        <v>3535208.8</v>
      </c>
      <c r="O43" s="70">
        <v>0.05</v>
      </c>
      <c r="P43" s="113" t="s">
        <v>220</v>
      </c>
    </row>
    <row r="44" spans="1:16" ht="90" customHeight="1">
      <c r="D44" s="36" t="s">
        <v>186</v>
      </c>
      <c r="E44" s="17"/>
      <c r="F44" s="17" t="s">
        <v>253</v>
      </c>
      <c r="G44" s="43" t="str">
        <f>[1]ATUAL!D21</f>
        <v>Execução de obras de Drenagem na Avenida Avelino Alves - bairro Pegorelli - DESENVOLVE SP</v>
      </c>
      <c r="H44" s="45"/>
      <c r="I44" s="34"/>
      <c r="J44" s="43" t="s">
        <v>198</v>
      </c>
      <c r="K44" s="64">
        <v>45362</v>
      </c>
      <c r="L44" s="104">
        <f>K44+183</f>
        <v>45545</v>
      </c>
      <c r="M44" s="111"/>
      <c r="N44" s="65">
        <v>3057499.35</v>
      </c>
      <c r="O44" s="70">
        <v>0.05</v>
      </c>
      <c r="P44" s="72" t="s">
        <v>221</v>
      </c>
    </row>
    <row r="45" spans="1:16" ht="90" customHeight="1">
      <c r="D45" s="36" t="s">
        <v>185</v>
      </c>
      <c r="E45" s="17"/>
      <c r="F45" s="17" t="s">
        <v>254</v>
      </c>
      <c r="G45" s="43" t="str">
        <f>[1]ATUAL!D22</f>
        <v>Execução de obras de Drenagem na Rua Alvarenga Peixoto - bairro Jardim Aruan - DESENVOLVE SP</v>
      </c>
      <c r="H45" s="45"/>
      <c r="I45" s="34"/>
      <c r="J45" s="43" t="s">
        <v>198</v>
      </c>
      <c r="K45" s="64">
        <v>45362</v>
      </c>
      <c r="L45" s="104">
        <f>K45+183</f>
        <v>45545</v>
      </c>
      <c r="M45" s="111"/>
      <c r="N45" s="65">
        <v>3603047.16</v>
      </c>
      <c r="O45" s="70">
        <v>0.05</v>
      </c>
      <c r="P45" s="113" t="s">
        <v>222</v>
      </c>
    </row>
    <row r="46" spans="1:16" ht="90" customHeight="1">
      <c r="D46" s="36" t="s">
        <v>187</v>
      </c>
      <c r="E46" s="17"/>
      <c r="F46" s="17" t="s">
        <v>223</v>
      </c>
      <c r="G46" s="43" t="str">
        <f>[1]ATUAL!D23</f>
        <v>Infraestrutura de Saneamento Básico - Loteamento Mar Verde - LEILAO</v>
      </c>
      <c r="H46" s="45"/>
      <c r="I46" s="34"/>
      <c r="J46" s="43" t="s">
        <v>199</v>
      </c>
      <c r="K46" s="64">
        <v>45371</v>
      </c>
      <c r="L46" s="104">
        <v>45766</v>
      </c>
      <c r="M46" s="111"/>
      <c r="N46" s="65">
        <v>15742004.560000001</v>
      </c>
      <c r="O46" s="70">
        <v>0.05</v>
      </c>
      <c r="P46" s="72" t="s">
        <v>233</v>
      </c>
    </row>
    <row r="47" spans="1:16" ht="90" customHeight="1">
      <c r="P47" s="97"/>
    </row>
  </sheetData>
  <autoFilter ref="L1:L33"/>
  <mergeCells count="8">
    <mergeCell ref="A1:P1"/>
    <mergeCell ref="A9:A11"/>
    <mergeCell ref="B9:B11"/>
    <mergeCell ref="C9:C11"/>
    <mergeCell ref="A7:A8"/>
    <mergeCell ref="B7:B8"/>
    <mergeCell ref="C7:C8"/>
    <mergeCell ref="D2:P2"/>
  </mergeCells>
  <conditionalFormatting sqref="M26:M46 M18:M19 L16 L4 M4:M6">
    <cfRule type="cellIs" dxfId="5" priority="79" operator="lessThan">
      <formula>43189</formula>
    </cfRule>
  </conditionalFormatting>
  <conditionalFormatting sqref="L16 L4">
    <cfRule type="cellIs" dxfId="4" priority="78" operator="lessThan">
      <formula>43707</formula>
    </cfRule>
  </conditionalFormatting>
  <conditionalFormatting sqref="M18:M23 M7:M15 L8 L10">
    <cfRule type="timePeriod" dxfId="3" priority="65" timePeriod="thisMonth">
      <formula>AND(MONTH(L7)=MONTH(TODAY()),YEAR(L7)=YEAR(TODAY()))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26" fitToWidth="3" fitToHeight="3" orientation="landscape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1"/>
  <sheetViews>
    <sheetView view="pageBreakPreview" topLeftCell="F19" zoomScale="85" zoomScaleNormal="100" zoomScaleSheetLayoutView="85" workbookViewId="0">
      <selection activeCell="J7" sqref="J7"/>
    </sheetView>
  </sheetViews>
  <sheetFormatPr defaultRowHeight="90" customHeight="1"/>
  <cols>
    <col min="1" max="1" width="8.28515625" style="8" hidden="1" customWidth="1"/>
    <col min="2" max="2" width="20" style="8" hidden="1" customWidth="1"/>
    <col min="3" max="3" width="30.140625" style="9" hidden="1" customWidth="1"/>
    <col min="4" max="4" width="30.85546875" style="10" customWidth="1"/>
    <col min="5" max="5" width="28.140625" style="10" hidden="1" customWidth="1"/>
    <col min="6" max="6" width="26.42578125" style="10" customWidth="1"/>
    <col min="7" max="7" width="81.140625" style="2" customWidth="1"/>
    <col min="8" max="8" width="19.28515625" style="2" hidden="1" customWidth="1"/>
    <col min="9" max="9" width="37.85546875" style="2" hidden="1" customWidth="1"/>
    <col min="10" max="10" width="94.28515625" style="11" customWidth="1"/>
    <col min="11" max="11" width="34" style="21" customWidth="1"/>
    <col min="12" max="12" width="37.85546875" style="21" customWidth="1"/>
    <col min="13" max="13" width="30.7109375" style="21" hidden="1" customWidth="1"/>
    <col min="14" max="14" width="36.7109375" style="25" customWidth="1"/>
    <col min="15" max="15" width="36.7109375" style="22" customWidth="1"/>
    <col min="16" max="21" width="9.140625" style="12"/>
    <col min="22" max="16384" width="9.140625" style="13"/>
  </cols>
  <sheetData>
    <row r="1" spans="1:15" s="33" customFormat="1" ht="162.75" customHeight="1">
      <c r="A1" s="139" t="s">
        <v>71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s="7" customFormat="1" ht="83.25" customHeight="1">
      <c r="A2" s="31"/>
      <c r="B2" s="31"/>
      <c r="C2" s="6"/>
      <c r="D2" s="141" t="s">
        <v>6</v>
      </c>
      <c r="E2" s="141"/>
      <c r="F2" s="141"/>
      <c r="G2" s="142"/>
      <c r="H2" s="142"/>
      <c r="I2" s="141"/>
      <c r="J2" s="141"/>
      <c r="K2" s="141"/>
      <c r="L2" s="141"/>
      <c r="M2" s="141"/>
      <c r="N2" s="141"/>
      <c r="O2" s="141"/>
    </row>
    <row r="3" spans="1:15" s="5" customFormat="1" ht="116.25" customHeight="1">
      <c r="A3" s="1"/>
      <c r="B3" s="1" t="s">
        <v>4</v>
      </c>
      <c r="C3" s="4" t="s">
        <v>5</v>
      </c>
      <c r="D3" s="40" t="s">
        <v>7</v>
      </c>
      <c r="E3" s="40" t="s">
        <v>3</v>
      </c>
      <c r="F3" s="14" t="s">
        <v>2</v>
      </c>
      <c r="G3" s="16" t="s">
        <v>11</v>
      </c>
      <c r="H3" s="121"/>
      <c r="I3" s="15" t="s">
        <v>1</v>
      </c>
      <c r="J3" s="40" t="s">
        <v>12</v>
      </c>
      <c r="K3" s="18" t="s">
        <v>13</v>
      </c>
      <c r="L3" s="18" t="s">
        <v>15</v>
      </c>
      <c r="M3" s="18" t="s">
        <v>2</v>
      </c>
      <c r="N3" s="24" t="s">
        <v>0</v>
      </c>
      <c r="O3" s="19" t="s">
        <v>14</v>
      </c>
    </row>
    <row r="4" spans="1:15" s="50" customFormat="1" ht="39.950000000000003" customHeight="1">
      <c r="A4" s="77"/>
      <c r="B4" s="77"/>
      <c r="C4" s="46"/>
      <c r="D4" s="125" t="s">
        <v>100</v>
      </c>
      <c r="E4" s="101"/>
      <c r="F4" s="137" t="s">
        <v>105</v>
      </c>
      <c r="G4" s="137" t="s">
        <v>112</v>
      </c>
      <c r="H4" s="101"/>
      <c r="I4" s="32"/>
      <c r="J4" s="138" t="s">
        <v>123</v>
      </c>
      <c r="K4" s="132">
        <v>45054</v>
      </c>
      <c r="L4" s="143">
        <v>45358</v>
      </c>
      <c r="M4" s="78"/>
      <c r="N4" s="129">
        <v>167610.34</v>
      </c>
      <c r="O4" s="130">
        <v>1</v>
      </c>
    </row>
    <row r="5" spans="1:15" s="50" customFormat="1" ht="39.950000000000003" customHeight="1">
      <c r="A5" s="77"/>
      <c r="B5" s="77"/>
      <c r="C5" s="46"/>
      <c r="D5" s="125"/>
      <c r="E5" s="101"/>
      <c r="F5" s="137"/>
      <c r="G5" s="137"/>
      <c r="H5" s="101"/>
      <c r="I5" s="32"/>
      <c r="J5" s="138"/>
      <c r="K5" s="132"/>
      <c r="L5" s="143"/>
      <c r="M5" s="78"/>
      <c r="N5" s="129"/>
      <c r="O5" s="130"/>
    </row>
    <row r="6" spans="1:15" s="50" customFormat="1" ht="39.950000000000003" customHeight="1">
      <c r="A6" s="77"/>
      <c r="B6" s="77"/>
      <c r="C6" s="46"/>
      <c r="D6" s="125"/>
      <c r="E6" s="101"/>
      <c r="F6" s="137"/>
      <c r="G6" s="137"/>
      <c r="H6" s="101"/>
      <c r="I6" s="32"/>
      <c r="J6" s="138"/>
      <c r="K6" s="132"/>
      <c r="L6" s="143"/>
      <c r="M6" s="78"/>
      <c r="N6" s="129"/>
      <c r="O6" s="130"/>
    </row>
    <row r="7" spans="1:15" ht="90" customHeight="1">
      <c r="D7" s="47" t="s">
        <v>101</v>
      </c>
      <c r="E7" s="47"/>
      <c r="F7" s="47" t="s">
        <v>102</v>
      </c>
      <c r="G7" s="101" t="s">
        <v>111</v>
      </c>
      <c r="H7" s="35"/>
      <c r="I7" s="35"/>
      <c r="J7" s="101" t="s">
        <v>124</v>
      </c>
      <c r="K7" s="104">
        <v>45048</v>
      </c>
      <c r="L7" s="104">
        <v>45353</v>
      </c>
      <c r="M7" s="78">
        <f>L7+60</f>
        <v>45413</v>
      </c>
      <c r="N7" s="53">
        <v>307684.90000000002</v>
      </c>
      <c r="O7" s="108">
        <v>1</v>
      </c>
    </row>
    <row r="8" spans="1:15" s="27" customFormat="1" ht="90" customHeight="1">
      <c r="A8" s="8"/>
      <c r="B8" s="8"/>
      <c r="C8" s="9"/>
      <c r="D8" s="101" t="s">
        <v>36</v>
      </c>
      <c r="E8" s="101"/>
      <c r="F8" s="106" t="s">
        <v>37</v>
      </c>
      <c r="G8" s="101" t="s">
        <v>115</v>
      </c>
      <c r="H8" s="100"/>
      <c r="I8" s="32"/>
      <c r="J8" s="106" t="s">
        <v>120</v>
      </c>
      <c r="K8" s="102">
        <v>44883</v>
      </c>
      <c r="L8" s="109">
        <v>45305</v>
      </c>
      <c r="M8" s="81"/>
      <c r="N8" s="23">
        <v>3101478.83</v>
      </c>
      <c r="O8" s="80">
        <v>1</v>
      </c>
    </row>
    <row r="9" spans="1:15" ht="90" customHeight="1">
      <c r="D9" s="101" t="s">
        <v>62</v>
      </c>
      <c r="E9" s="101"/>
      <c r="F9" s="106" t="s">
        <v>63</v>
      </c>
      <c r="G9" s="101" t="s">
        <v>118</v>
      </c>
      <c r="H9" s="100"/>
      <c r="I9" s="32"/>
      <c r="J9" s="106" t="s">
        <v>64</v>
      </c>
      <c r="K9" s="102">
        <v>44970</v>
      </c>
      <c r="L9" s="109">
        <v>45332</v>
      </c>
      <c r="M9" s="81"/>
      <c r="N9" s="23">
        <v>396155.63</v>
      </c>
      <c r="O9" s="80">
        <v>1</v>
      </c>
    </row>
    <row r="10" spans="1:15" s="50" customFormat="1" ht="39.950000000000003" customHeight="1">
      <c r="A10" s="90"/>
      <c r="B10" s="90"/>
      <c r="C10" s="46"/>
      <c r="D10" s="125" t="s">
        <v>99</v>
      </c>
      <c r="E10" s="101"/>
      <c r="F10" s="137" t="s">
        <v>104</v>
      </c>
      <c r="G10" s="137" t="s">
        <v>113</v>
      </c>
      <c r="H10" s="101"/>
      <c r="I10" s="32"/>
      <c r="J10" s="138" t="s">
        <v>154</v>
      </c>
      <c r="K10" s="145">
        <v>45050</v>
      </c>
      <c r="L10" s="143">
        <v>45415</v>
      </c>
      <c r="M10" s="84"/>
      <c r="N10" s="146">
        <v>317668.12</v>
      </c>
      <c r="O10" s="128" t="s">
        <v>141</v>
      </c>
    </row>
    <row r="11" spans="1:15" s="50" customFormat="1" ht="39.950000000000003" customHeight="1">
      <c r="A11" s="90"/>
      <c r="B11" s="90"/>
      <c r="C11" s="46"/>
      <c r="D11" s="125"/>
      <c r="E11" s="101"/>
      <c r="F11" s="137"/>
      <c r="G11" s="137"/>
      <c r="H11" s="101"/>
      <c r="I11" s="32"/>
      <c r="J11" s="138"/>
      <c r="K11" s="145"/>
      <c r="L11" s="143"/>
      <c r="M11" s="84"/>
      <c r="N11" s="146"/>
      <c r="O11" s="128"/>
    </row>
    <row r="12" spans="1:15" s="50" customFormat="1" ht="39.950000000000003" customHeight="1">
      <c r="A12" s="90"/>
      <c r="B12" s="90"/>
      <c r="C12" s="46"/>
      <c r="D12" s="125"/>
      <c r="E12" s="101"/>
      <c r="F12" s="137"/>
      <c r="G12" s="137"/>
      <c r="H12" s="101"/>
      <c r="I12" s="32"/>
      <c r="J12" s="138"/>
      <c r="K12" s="145"/>
      <c r="L12" s="143"/>
      <c r="M12" s="84"/>
      <c r="N12" s="146"/>
      <c r="O12" s="128"/>
    </row>
    <row r="13" spans="1:15" s="50" customFormat="1" ht="30" customHeight="1">
      <c r="A13" s="91"/>
      <c r="B13" s="91"/>
      <c r="C13" s="91"/>
      <c r="D13" s="125" t="s">
        <v>16</v>
      </c>
      <c r="E13" s="101"/>
      <c r="F13" s="137" t="s">
        <v>17</v>
      </c>
      <c r="G13" s="125" t="s">
        <v>30</v>
      </c>
      <c r="H13" s="100"/>
      <c r="I13" s="32"/>
      <c r="J13" s="138" t="s">
        <v>56</v>
      </c>
      <c r="K13" s="144">
        <v>44726</v>
      </c>
      <c r="L13" s="132">
        <v>45396</v>
      </c>
      <c r="M13" s="133">
        <f>L13+60</f>
        <v>45456</v>
      </c>
      <c r="N13" s="134">
        <v>349158.34</v>
      </c>
      <c r="O13" s="135" t="s">
        <v>157</v>
      </c>
    </row>
    <row r="14" spans="1:15" s="27" customFormat="1" ht="30" customHeight="1">
      <c r="A14" s="92"/>
      <c r="B14" s="92"/>
      <c r="C14" s="93"/>
      <c r="D14" s="125"/>
      <c r="E14" s="101"/>
      <c r="F14" s="137"/>
      <c r="G14" s="125"/>
      <c r="H14" s="100"/>
      <c r="I14" s="54"/>
      <c r="J14" s="138"/>
      <c r="K14" s="144"/>
      <c r="L14" s="132"/>
      <c r="M14" s="133"/>
      <c r="N14" s="134"/>
      <c r="O14" s="135"/>
    </row>
    <row r="15" spans="1:15" s="27" customFormat="1" ht="30" customHeight="1">
      <c r="A15" s="92"/>
      <c r="B15" s="92"/>
      <c r="C15" s="93"/>
      <c r="D15" s="125"/>
      <c r="E15" s="101"/>
      <c r="F15" s="137"/>
      <c r="G15" s="125"/>
      <c r="H15" s="100"/>
      <c r="I15" s="54"/>
      <c r="J15" s="138"/>
      <c r="K15" s="144"/>
      <c r="L15" s="132"/>
      <c r="M15" s="133"/>
      <c r="N15" s="134"/>
      <c r="O15" s="135"/>
    </row>
    <row r="16" spans="1:15" ht="90" customHeight="1">
      <c r="A16" s="79"/>
      <c r="B16" s="79"/>
      <c r="C16" s="46"/>
      <c r="D16" s="47" t="s">
        <v>90</v>
      </c>
      <c r="E16" s="47"/>
      <c r="F16" s="47" t="s">
        <v>89</v>
      </c>
      <c r="G16" s="101" t="s">
        <v>144</v>
      </c>
      <c r="H16" s="35"/>
      <c r="I16" s="35"/>
      <c r="J16" s="101" t="s">
        <v>153</v>
      </c>
      <c r="K16" s="109">
        <v>45056</v>
      </c>
      <c r="L16" s="104">
        <v>45361</v>
      </c>
      <c r="M16" s="84"/>
      <c r="N16" s="85">
        <v>321845.94</v>
      </c>
      <c r="O16" s="114" t="s">
        <v>157</v>
      </c>
    </row>
    <row r="17" spans="1:22" s="50" customFormat="1" ht="39.950000000000003" customHeight="1">
      <c r="A17" s="89"/>
      <c r="B17" s="89"/>
      <c r="C17" s="46"/>
      <c r="D17" s="125" t="s">
        <v>98</v>
      </c>
      <c r="E17" s="101"/>
      <c r="F17" s="137" t="s">
        <v>103</v>
      </c>
      <c r="G17" s="137" t="s">
        <v>114</v>
      </c>
      <c r="H17" s="101"/>
      <c r="I17" s="32"/>
      <c r="J17" s="138" t="s">
        <v>122</v>
      </c>
      <c r="K17" s="131" t="s">
        <v>142</v>
      </c>
      <c r="L17" s="136"/>
      <c r="M17" s="78"/>
      <c r="N17" s="129">
        <v>313352.83</v>
      </c>
      <c r="O17" s="130">
        <v>0</v>
      </c>
    </row>
    <row r="18" spans="1:22" s="50" customFormat="1" ht="39.950000000000003" customHeight="1">
      <c r="A18" s="89"/>
      <c r="B18" s="89"/>
      <c r="C18" s="46"/>
      <c r="D18" s="125"/>
      <c r="E18" s="101"/>
      <c r="F18" s="137"/>
      <c r="G18" s="137"/>
      <c r="H18" s="101"/>
      <c r="I18" s="32"/>
      <c r="J18" s="138"/>
      <c r="K18" s="131"/>
      <c r="L18" s="136"/>
      <c r="M18" s="78"/>
      <c r="N18" s="129"/>
      <c r="O18" s="130"/>
    </row>
    <row r="19" spans="1:22" s="50" customFormat="1" ht="39.950000000000003" customHeight="1">
      <c r="A19" s="89"/>
      <c r="B19" s="89"/>
      <c r="C19" s="46"/>
      <c r="D19" s="125"/>
      <c r="E19" s="101"/>
      <c r="F19" s="137"/>
      <c r="G19" s="137"/>
      <c r="H19" s="101"/>
      <c r="I19" s="32"/>
      <c r="J19" s="138"/>
      <c r="K19" s="131"/>
      <c r="L19" s="136"/>
      <c r="M19" s="78"/>
      <c r="N19" s="129"/>
      <c r="O19" s="130"/>
    </row>
    <row r="20" spans="1:22" ht="90" customHeight="1">
      <c r="A20" s="90"/>
      <c r="B20" s="90"/>
      <c r="C20" s="90"/>
      <c r="D20" s="101" t="s">
        <v>27</v>
      </c>
      <c r="E20" s="101"/>
      <c r="F20" s="106" t="s">
        <v>28</v>
      </c>
      <c r="G20" s="101" t="s">
        <v>31</v>
      </c>
      <c r="H20" s="100"/>
      <c r="I20" s="32"/>
      <c r="J20" s="106" t="s">
        <v>119</v>
      </c>
      <c r="K20" s="102">
        <v>44784</v>
      </c>
      <c r="L20" s="104">
        <v>45419</v>
      </c>
      <c r="M20" s="111"/>
      <c r="N20" s="20">
        <v>2262936.09</v>
      </c>
      <c r="O20" s="113">
        <v>1</v>
      </c>
      <c r="V20" s="12"/>
    </row>
    <row r="21" spans="1:22" s="27" customFormat="1" ht="116.25" customHeight="1">
      <c r="A21" s="37"/>
      <c r="B21" s="37"/>
      <c r="C21" s="37"/>
      <c r="D21" s="101" t="s">
        <v>93</v>
      </c>
      <c r="E21" s="101"/>
      <c r="F21" s="76" t="s">
        <v>109</v>
      </c>
      <c r="G21" s="101" t="s">
        <v>150</v>
      </c>
      <c r="H21" s="46"/>
      <c r="I21" s="32"/>
      <c r="J21" s="101" t="s">
        <v>139</v>
      </c>
      <c r="K21" s="102">
        <v>45174</v>
      </c>
      <c r="L21" s="86">
        <v>45417</v>
      </c>
      <c r="M21" s="111"/>
      <c r="N21" s="87">
        <v>420067.47</v>
      </c>
      <c r="O21" s="113" t="s">
        <v>158</v>
      </c>
      <c r="P21" s="98"/>
      <c r="Q21" s="72"/>
      <c r="R21" s="82"/>
    </row>
  </sheetData>
  <autoFilter ref="J1:J3"/>
  <mergeCells count="35">
    <mergeCell ref="D10:D12"/>
    <mergeCell ref="K13:K15"/>
    <mergeCell ref="K10:K12"/>
    <mergeCell ref="L10:L12"/>
    <mergeCell ref="N10:N12"/>
    <mergeCell ref="J10:J12"/>
    <mergeCell ref="F10:F12"/>
    <mergeCell ref="G10:G12"/>
    <mergeCell ref="A1:O1"/>
    <mergeCell ref="D2:O2"/>
    <mergeCell ref="D4:D6"/>
    <mergeCell ref="F4:F6"/>
    <mergeCell ref="G4:G6"/>
    <mergeCell ref="J4:J6"/>
    <mergeCell ref="K4:K6"/>
    <mergeCell ref="L4:L6"/>
    <mergeCell ref="N4:N6"/>
    <mergeCell ref="O4:O6"/>
    <mergeCell ref="D17:D19"/>
    <mergeCell ref="L17:L19"/>
    <mergeCell ref="G17:G19"/>
    <mergeCell ref="J17:J19"/>
    <mergeCell ref="D13:D15"/>
    <mergeCell ref="F13:F15"/>
    <mergeCell ref="G13:G15"/>
    <mergeCell ref="J13:J15"/>
    <mergeCell ref="F17:F19"/>
    <mergeCell ref="O10:O12"/>
    <mergeCell ref="N17:N19"/>
    <mergeCell ref="O17:O19"/>
    <mergeCell ref="K17:K19"/>
    <mergeCell ref="L13:L15"/>
    <mergeCell ref="M13:M15"/>
    <mergeCell ref="N13:N15"/>
    <mergeCell ref="O13:O15"/>
  </mergeCells>
  <conditionalFormatting sqref="O4 M4:M6 O10 O17 L8:M21">
    <cfRule type="timePeriod" dxfId="2" priority="13" timePeriod="thisMonth">
      <formula>AND(MONTH(L4)=MONTH(TODAY()),YEAR(L4)=YEAR(TODAY()))</formula>
    </cfRule>
  </conditionalFormatting>
  <conditionalFormatting sqref="M13:M21">
    <cfRule type="cellIs" dxfId="1" priority="8" operator="lessThan">
      <formula>43189</formula>
    </cfRule>
  </conditionalFormatting>
  <conditionalFormatting sqref="M21">
    <cfRule type="timePeriod" dxfId="0" priority="1" timePeriod="thisMonth">
      <formula>AND(MONTH(M21)=MONTH(TODAY()),YEAR(M21)=YEAR(TODAY()))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E9" sqref="E9:F9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41"/>
      <c r="B2" s="41"/>
      <c r="D2" s="41"/>
      <c r="F2" s="41"/>
    </row>
    <row r="3" spans="1:6">
      <c r="A3" s="41"/>
      <c r="B3" s="41"/>
      <c r="D3" s="41"/>
      <c r="F3" s="41"/>
    </row>
    <row r="4" spans="1:6">
      <c r="A4" s="41"/>
      <c r="B4" s="41"/>
      <c r="F4" s="41"/>
    </row>
    <row r="5" spans="1:6">
      <c r="B5" s="41"/>
      <c r="F5" s="41"/>
    </row>
    <row r="6" spans="1:6">
      <c r="B6" s="41"/>
      <c r="F6" s="41"/>
    </row>
    <row r="7" spans="1:6">
      <c r="B7" s="41"/>
    </row>
    <row r="8" spans="1:6">
      <c r="B8" s="41"/>
      <c r="F8" s="41"/>
    </row>
    <row r="9" spans="1:6" ht="25.5">
      <c r="B9" s="41"/>
      <c r="E9" s="64"/>
      <c r="F9" s="95"/>
    </row>
    <row r="10" spans="1:6">
      <c r="B10" s="41"/>
    </row>
    <row r="11" spans="1:6">
      <c r="B11" s="41"/>
    </row>
    <row r="12" spans="1:6">
      <c r="B12" s="41"/>
    </row>
    <row r="13" spans="1:6">
      <c r="B13" s="41"/>
    </row>
    <row r="14" spans="1:6">
      <c r="B14" s="41"/>
    </row>
    <row r="16" spans="1:6">
      <c r="B16" s="4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ANDAMENTO</vt:lpstr>
      <vt:lpstr>OBRAS CONCLUIDAS</vt:lpstr>
      <vt:lpstr>Plan1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07176</cp:lastModifiedBy>
  <cp:lastPrinted>2024-04-25T18:28:15Z</cp:lastPrinted>
  <dcterms:created xsi:type="dcterms:W3CDTF">2012-10-16T18:02:55Z</dcterms:created>
  <dcterms:modified xsi:type="dcterms:W3CDTF">2024-04-25T19:25:28Z</dcterms:modified>
</cp:coreProperties>
</file>