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Plan1" sheetId="16" r:id="rId2"/>
  </sheets>
  <definedNames>
    <definedName name="_xlnm._FilterDatabase" localSheetId="0" hidden="1">ANDAMENTO!$L$1:$L$59</definedName>
    <definedName name="_xlnm.Print_Area" localSheetId="0">ANDAMENTO!$D$1:$O$55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L38" i="13"/>
  <c r="L14" l="1"/>
  <c r="L11"/>
  <c r="L8"/>
  <c r="L18"/>
  <c r="M18" s="1"/>
  <c r="M17"/>
  <c r="L49" l="1"/>
  <c r="L48"/>
  <c r="L47"/>
  <c r="L32"/>
  <c r="M26" l="1"/>
  <c r="M23"/>
  <c r="M20"/>
  <c r="M44" l="1"/>
  <c r="M43"/>
  <c r="M41" l="1"/>
  <c r="M42" l="1"/>
</calcChain>
</file>

<file path=xl/sharedStrings.xml><?xml version="1.0" encoding="utf-8"?>
<sst xmlns="http://schemas.openxmlformats.org/spreadsheetml/2006/main" count="181" uniqueCount="172">
  <si>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</si>
  <si>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</si>
  <si>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</si>
  <si>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</si>
  <si>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</si>
  <si>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</si>
  <si>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</si>
  <si>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</si>
  <si>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</si>
  <si>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</si>
  <si>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</si>
  <si>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CP 11/21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</si>
  <si>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</si>
  <si>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</si>
  <si>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</si>
  <si>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</si>
  <si>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</si>
  <si>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</si>
  <si>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</si>
  <si>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</si>
  <si>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</si>
  <si>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</si>
  <si>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</si>
  <si>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</si>
  <si>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</si>
  <si>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</si>
  <si>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</si>
  <si>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</si>
  <si>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</si>
  <si>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</si>
  <si>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</si>
  <si>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</si>
  <si>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</si>
  <si>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</si>
  <si>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</si>
  <si>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</si>
  <si>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</si>
  <si>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</si>
  <si>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</si>
  <si>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</si>
  <si>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Construção De Unidades Habitacionais - Baln. Mar Azul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</si>
  <si>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</si>
  <si>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</si>
  <si>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</si>
  <si>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</si>
  <si>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</si>
  <si>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</si>
  <si>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</si>
  <si>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</si>
  <si>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</si>
  <si>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</si>
  <si>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</si>
  <si>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</si>
  <si>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</si>
  <si>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</si>
  <si>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</si>
  <si>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</si>
  <si>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</si>
  <si>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</si>
  <si>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</si>
  <si>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</si>
  <si>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</si>
  <si>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</si>
  <si>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</si>
  <si>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</si>
  <si>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</si>
  <si>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</si>
  <si>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</si>
  <si>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</si>
  <si>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</si>
  <si>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</si>
  <si>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</si>
  <si>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CP 06/22</t>
  </si>
  <si>
    <t>40/23</t>
  </si>
  <si>
    <t>CP 13/22</t>
  </si>
  <si>
    <t>41/23</t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</si>
  <si>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</si>
  <si>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</si>
  <si>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</si>
  <si>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</si>
  <si>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</si>
  <si>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</si>
  <si>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</si>
  <si>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</si>
  <si>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</si>
  <si>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</si>
  <si>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</si>
  <si>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</si>
  <si>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</si>
  <si>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</si>
  <si>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</si>
  <si>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</si>
  <si>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</si>
  <si>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</si>
  <si>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</si>
  <si>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</si>
  <si>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</si>
  <si>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</si>
  <si>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</si>
  <si>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</si>
  <si>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</si>
  <si>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</si>
  <si>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</si>
  <si>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09/23</t>
  </si>
  <si>
    <t>91/23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</si>
  <si>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</si>
  <si>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</si>
  <si>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</si>
  <si>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</si>
  <si>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</si>
  <si>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</si>
  <si>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</si>
  <si>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</si>
  <si>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</si>
  <si>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</si>
  <si>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Infraestrutura no Morro Santo Antônio</t>
  </si>
  <si>
    <t>PP 14/23</t>
  </si>
  <si>
    <t>142/23</t>
  </si>
  <si>
    <t>RUBIA FRUGOLI DOS SANTOS, CNPJ nº 04.657.704/0001-92</t>
  </si>
  <si>
    <t>OFK ENGENHARIA EIRELI, 
CNPJ nº 10.596.045/0001-24</t>
  </si>
  <si>
    <t>HEBROM CONSTRUÇÕES LTDA, 
CNPJ/MF nº 04.941.945/0001-69,</t>
  </si>
  <si>
    <t>REFAPY CONSTRUTORA EIRELI ME,
 CNPJ/MF nº 22.122.330/0001-92</t>
  </si>
  <si>
    <t>PALÁCIO CONSTRUÇÕES LTDA, 
CNPJ nº 01.321.433/0001-01</t>
  </si>
  <si>
    <t>HABILTECH ENGENHARIA LTDA, 
CNPJ nº 33.872.983/0001-05</t>
  </si>
  <si>
    <t>TP 08/23</t>
  </si>
  <si>
    <t>Infraestrutura urbana de Drenagem - Rua Arthur Bernades - Bairro Poiares</t>
  </si>
  <si>
    <t>170/23</t>
  </si>
  <si>
    <t>CC 17/22</t>
  </si>
  <si>
    <t>251/22</t>
  </si>
  <si>
    <t>TP 02/23</t>
  </si>
  <si>
    <t>97/23</t>
  </si>
  <si>
    <t>PALACIO CONSTRUÇÕES, CNPJ CNPJ nº 01.321.433/0001-01</t>
  </si>
  <si>
    <t>Elaboração do Projeto Básico de Engenharia para Infraestrutura do Loteamento Mar Verde</t>
  </si>
  <si>
    <t xml:space="preserve">Reforma da Praça de Lazer - bairro Porto Novo - Convênio Estatual </t>
  </si>
  <si>
    <t xml:space="preserve">Construção da Praça de Lazer - bairro Recanto do Sol - Convênio Estatual </t>
  </si>
  <si>
    <t>Reforma de Cobertura e Proteção Térmica e Acústiva - Ginásio Cide Casa Branca</t>
  </si>
  <si>
    <t>Reforma e Ampliação do Canil e Gatil - JD. Britânia</t>
  </si>
  <si>
    <t>Execução de Muros e Reparos em Guarda Corpos em Diversos Locais do Município</t>
  </si>
  <si>
    <t>Reforma em Prédio para Unidade de Educação Infantil CEI Estrela Dálva - JD.  Califórnia</t>
  </si>
  <si>
    <t>Construção de Salão Multiuso no Campo Fortaleza – Bairro Travessão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</si>
  <si>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</si>
  <si>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</si>
  <si>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</si>
  <si>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</si>
  <si>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 xml:space="preserve">Reforma de Praça de Lazer - Bairro Massaguaçu - Convênio Estadual </t>
  </si>
  <si>
    <t xml:space="preserve">Infraestrutura de Ciclovia na Região Norte no Municipio - Convênio Estadual </t>
  </si>
  <si>
    <t>Pavimentação nas Regiões Central e Norte no Município - Convênio Federal</t>
  </si>
  <si>
    <t>Pavimentação em diversas ruas da Região Norte no Municipio - Convênio Federal</t>
  </si>
  <si>
    <t>Pavimentação Asfáltica na Região Sul do Município - Convênio Federal</t>
  </si>
  <si>
    <t>Complementação de Construção de Ncleo Esportivo - Pereque Mirim - FINISA</t>
  </si>
  <si>
    <t>Pavimentação, Recapeamento e Drenagem - Bairros: Travessão, Pereque Mirim e Pegorelli - Fase 01 - FINISA</t>
  </si>
  <si>
    <t xml:space="preserve">
Infraestrutura de Pavimentação em Diversas Ruas do Bairro Golfinho - Convênio Estadual
</t>
  </si>
  <si>
    <t>Infraestrutura de Pavimentação em Diversas Ruas - Golfinho</t>
  </si>
  <si>
    <t>Infraestrutura de Pavimentação e Drenagem - Golfinho</t>
  </si>
  <si>
    <t>RP de Reforma - Esportes e Próprios Públicos</t>
  </si>
  <si>
    <t>RP de Reforma - Saúde</t>
  </si>
  <si>
    <t xml:space="preserve">
 Execução de Base de Bica Corrida para Recomposição de Vias Danificadas
</t>
  </si>
  <si>
    <t>SANECONS SANEAMENTO CONSTRUÇÃO E SERVIÇOS LTDA, CNPJ nº 08.771.264/0001-50</t>
  </si>
  <si>
    <t>BANDEIRA COMERCIO E SERVIÇOS DE LOCAÇÃO DE EQUIPAMENTOS ELETRÔNICOS LTDA, 
 CNPJ/MF nº 19.842.108/0001-50</t>
  </si>
  <si>
    <t>SANEEL SERVIÇOS TERCERIZADOS LTDA, 
CNPJ/MF nº 42.956.991/0001-20</t>
  </si>
  <si>
    <t>LECOPAV CONSTRUÇÃO E ENGENHARIA LTDA, CNPJ nº 08.933.237/0001-37</t>
  </si>
  <si>
    <t>ARAUCARIA SERVIÇOS DA CONSTRUÇÃO CIVIL LTDA,  
CNPJ/MF nº 11.662.234/0001-10</t>
  </si>
  <si>
    <t>ARAÚJO CONSTRUÇÕES, 
CNPJ/MF nº 47.209.786/0001-15</t>
  </si>
  <si>
    <t>LECOPAV CONSTRUÇÃO E ENGENHARIA LTDA, CNPJ/MF nº 08.933.237/0001-37</t>
  </si>
  <si>
    <t>TRENNA CONSTRUÇÕES LTDA, 
CNPJ/MF nº 10.526.567/0001-50</t>
  </si>
  <si>
    <t>MRS CONSTRUTORA LTDA,  
CNPJ nº 42.464.272/0001-92</t>
  </si>
  <si>
    <t>TCL CONSTRUÇÕES E LOCAÇÕES LTDA EPP, CNPJ/MF n.º 09.174.349/0001-14</t>
  </si>
  <si>
    <t>HABILTECH ENGENHARIA LTDA CNPJ/MF, nº 33.872.983/0001-05</t>
  </si>
  <si>
    <t>TECPAR PAVIMENTAÇÃO ECOLÓGICA E SANEAMENTO LTDA, nº 11.744.028/0001-50</t>
  </si>
  <si>
    <t xml:space="preserve">R.S. RAZUK CONSTRUÇÕES E PROHETOS, CNPJ nº 29.574.617/0001-00 </t>
  </si>
  <si>
    <t>M.C.ENGENHARIA E CONSTRUÇÕES LATDA, CNPJ nº 71.654.446/0001-88</t>
  </si>
  <si>
    <t>EDMILSON PORFÍRIO DA SILVA - LOCAÇÃO E CONSTRUÇÃO CIVIL CNPJ/MF, nº 04.859.525/0001-38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</si>
</sst>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166" fontId="24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44" fontId="28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topLeftCell="G1" zoomScale="78" zoomScaleNormal="60" zoomScaleSheetLayoutView="78" workbookViewId="0">
      <selection activeCell="G3" sqref="G3"/>
    </sheetView>
  </sheetViews>
  <sheetFormatPr defaultRowHeight="90" customHeight="1"/>
  <cols>
    <col min="1" max="1" width="8.28515625" style="4" hidden="1" customWidth="1"/>
    <col min="2" max="2" width="20" style="4" hidden="1" customWidth="1"/>
    <col min="3" max="3" width="30.140625" style="5" hidden="1" customWidth="1"/>
    <col min="4" max="4" width="30.85546875" style="6" customWidth="1"/>
    <col min="5" max="5" width="28.140625" style="6" hidden="1" customWidth="1"/>
    <col min="6" max="6" width="26.42578125" style="6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7" customWidth="1"/>
    <col min="11" max="11" width="34" style="13" customWidth="1"/>
    <col min="12" max="12" width="37.85546875" style="13" customWidth="1"/>
    <col min="13" max="13" width="30.7109375" style="13" hidden="1" customWidth="1"/>
    <col min="14" max="14" width="36.7109375" style="18" customWidth="1"/>
    <col min="15" max="15" width="36.7109375" style="14" customWidth="1"/>
    <col min="16" max="16384" width="9.140625" style="85"/>
  </cols>
  <sheetData>
    <row r="1" spans="1:15" s="79" customFormat="1" ht="162.75" customHeight="1">
      <c r="A1" s="77" t="s">
        <v>110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80" customFormat="1" ht="83.25" customHeight="1">
      <c r="A2" s="47"/>
      <c r="B2" s="47"/>
      <c r="C2" s="47"/>
      <c r="D2" s="76" t="s">
        <v>6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s="81" customFormat="1" ht="116.25" customHeight="1">
      <c r="A3" s="1"/>
      <c r="B3" s="1" t="s">
        <v>4</v>
      </c>
      <c r="C3" s="1" t="s">
        <v>5</v>
      </c>
      <c r="D3" s="27" t="s">
        <v>7</v>
      </c>
      <c r="E3" s="27" t="s">
        <v>3</v>
      </c>
      <c r="F3" s="27" t="s">
        <v>2</v>
      </c>
      <c r="G3" s="30" t="s">
        <v>12</v>
      </c>
      <c r="H3" s="32"/>
      <c r="I3" s="1" t="s">
        <v>1</v>
      </c>
      <c r="J3" s="27" t="s">
        <v>13</v>
      </c>
      <c r="K3" s="9" t="s">
        <v>14</v>
      </c>
      <c r="L3" s="9" t="s">
        <v>16</v>
      </c>
      <c r="M3" s="9" t="s">
        <v>2</v>
      </c>
      <c r="N3" s="17" t="s">
        <v>0</v>
      </c>
      <c r="O3" s="10" t="s">
        <v>15</v>
      </c>
    </row>
    <row r="4" spans="1:15" s="21" customFormat="1" ht="106.5" customHeight="1">
      <c r="A4" s="54"/>
      <c r="B4" s="54"/>
      <c r="C4" s="54"/>
      <c r="D4" s="35" t="s">
        <v>31</v>
      </c>
      <c r="E4" s="35"/>
      <c r="F4" s="35" t="s">
        <v>32</v>
      </c>
      <c r="G4" s="19" t="s">
        <v>35</v>
      </c>
      <c r="H4" s="55"/>
      <c r="I4" s="25"/>
      <c r="J4" s="54" t="s">
        <v>62</v>
      </c>
      <c r="K4" s="51">
        <v>44865</v>
      </c>
      <c r="L4" s="52">
        <v>45261</v>
      </c>
      <c r="M4" s="53"/>
      <c r="N4" s="45">
        <v>315809.34000000003</v>
      </c>
      <c r="O4" s="15">
        <v>0.55000000000000004</v>
      </c>
    </row>
    <row r="5" spans="1:15" s="21" customFormat="1" ht="106.5" customHeight="1">
      <c r="A5" s="54"/>
      <c r="B5" s="54"/>
      <c r="C5" s="54"/>
      <c r="D5" s="35" t="s">
        <v>127</v>
      </c>
      <c r="E5" s="35"/>
      <c r="F5" s="35" t="s">
        <v>128</v>
      </c>
      <c r="G5" s="19" t="s">
        <v>132</v>
      </c>
      <c r="H5" s="55"/>
      <c r="I5" s="25"/>
      <c r="J5" s="54" t="s">
        <v>157</v>
      </c>
      <c r="K5" s="51">
        <v>44882</v>
      </c>
      <c r="L5" s="58">
        <v>44759</v>
      </c>
      <c r="M5" s="53"/>
      <c r="N5" s="45">
        <v>244784.52</v>
      </c>
      <c r="O5" s="15">
        <v>0.9</v>
      </c>
    </row>
    <row r="6" spans="1:15" s="21" customFormat="1" ht="106.5" customHeight="1">
      <c r="A6" s="54"/>
      <c r="B6" s="54"/>
      <c r="C6" s="54"/>
      <c r="D6" s="35" t="s">
        <v>76</v>
      </c>
      <c r="E6" s="35"/>
      <c r="F6" s="35" t="s">
        <v>84</v>
      </c>
      <c r="G6" s="19" t="s">
        <v>133</v>
      </c>
      <c r="H6" s="55"/>
      <c r="I6" s="25"/>
      <c r="J6" s="19" t="s">
        <v>158</v>
      </c>
      <c r="K6" s="36" t="s">
        <v>78</v>
      </c>
      <c r="L6" s="52">
        <v>45359</v>
      </c>
      <c r="M6" s="53"/>
      <c r="N6" s="37">
        <v>315406.84999999998</v>
      </c>
      <c r="O6" s="15">
        <v>0.6</v>
      </c>
    </row>
    <row r="7" spans="1:15" s="21" customFormat="1" ht="105" customHeight="1">
      <c r="A7" s="54"/>
      <c r="B7" s="54"/>
      <c r="C7" s="54"/>
      <c r="D7" s="35" t="s">
        <v>77</v>
      </c>
      <c r="E7" s="35"/>
      <c r="F7" s="35" t="s">
        <v>85</v>
      </c>
      <c r="G7" s="19" t="s">
        <v>134</v>
      </c>
      <c r="H7" s="55"/>
      <c r="I7" s="25"/>
      <c r="J7" s="19" t="s">
        <v>159</v>
      </c>
      <c r="K7" s="36" t="s">
        <v>79</v>
      </c>
      <c r="L7" s="52">
        <v>45363</v>
      </c>
      <c r="M7" s="53"/>
      <c r="N7" s="37">
        <v>284147.51</v>
      </c>
      <c r="O7" s="15">
        <v>0.02</v>
      </c>
    </row>
    <row r="8" spans="1:15" s="82" customFormat="1" ht="39.950000000000003" customHeight="1">
      <c r="A8" s="49"/>
      <c r="B8" s="49"/>
      <c r="C8" s="33"/>
      <c r="D8" s="68" t="s">
        <v>100</v>
      </c>
      <c r="E8" s="49"/>
      <c r="F8" s="71" t="s">
        <v>107</v>
      </c>
      <c r="G8" s="71" t="s">
        <v>135</v>
      </c>
      <c r="H8" s="49"/>
      <c r="I8" s="23"/>
      <c r="J8" s="69" t="s">
        <v>160</v>
      </c>
      <c r="K8" s="70">
        <v>45051</v>
      </c>
      <c r="L8" s="72">
        <f>K8+183</f>
        <v>45234</v>
      </c>
      <c r="M8" s="61"/>
      <c r="N8" s="66">
        <v>313352.83</v>
      </c>
      <c r="O8" s="67">
        <v>0</v>
      </c>
    </row>
    <row r="9" spans="1:15" s="82" customFormat="1" ht="39.950000000000003" customHeight="1">
      <c r="A9" s="49"/>
      <c r="B9" s="49"/>
      <c r="C9" s="33"/>
      <c r="D9" s="68"/>
      <c r="E9" s="49"/>
      <c r="F9" s="71"/>
      <c r="G9" s="71"/>
      <c r="H9" s="49"/>
      <c r="I9" s="23"/>
      <c r="J9" s="69"/>
      <c r="K9" s="70"/>
      <c r="L9" s="72"/>
      <c r="M9" s="61"/>
      <c r="N9" s="66"/>
      <c r="O9" s="67"/>
    </row>
    <row r="10" spans="1:15" s="82" customFormat="1" ht="39.950000000000003" customHeight="1">
      <c r="A10" s="49"/>
      <c r="B10" s="49"/>
      <c r="C10" s="33"/>
      <c r="D10" s="68"/>
      <c r="E10" s="49"/>
      <c r="F10" s="71"/>
      <c r="G10" s="71"/>
      <c r="H10" s="49"/>
      <c r="I10" s="23"/>
      <c r="J10" s="69"/>
      <c r="K10" s="70"/>
      <c r="L10" s="72"/>
      <c r="M10" s="61"/>
      <c r="N10" s="66"/>
      <c r="O10" s="67"/>
    </row>
    <row r="11" spans="1:15" s="82" customFormat="1" ht="39.950000000000003" customHeight="1">
      <c r="A11" s="49"/>
      <c r="B11" s="49"/>
      <c r="C11" s="33"/>
      <c r="D11" s="68" t="s">
        <v>101</v>
      </c>
      <c r="E11" s="49"/>
      <c r="F11" s="71" t="s">
        <v>108</v>
      </c>
      <c r="G11" s="71" t="s">
        <v>136</v>
      </c>
      <c r="H11" s="49"/>
      <c r="I11" s="23"/>
      <c r="J11" s="69" t="s">
        <v>161</v>
      </c>
      <c r="K11" s="70">
        <v>45050</v>
      </c>
      <c r="L11" s="72">
        <f>K11+183+60</f>
        <v>45293</v>
      </c>
      <c r="M11" s="61"/>
      <c r="N11" s="66">
        <v>317668.12</v>
      </c>
      <c r="O11" s="67">
        <v>0.7</v>
      </c>
    </row>
    <row r="12" spans="1:15" s="82" customFormat="1" ht="39.950000000000003" customHeight="1">
      <c r="A12" s="49"/>
      <c r="B12" s="49"/>
      <c r="C12" s="33"/>
      <c r="D12" s="68"/>
      <c r="E12" s="49"/>
      <c r="F12" s="71"/>
      <c r="G12" s="71"/>
      <c r="H12" s="49"/>
      <c r="I12" s="23"/>
      <c r="J12" s="69"/>
      <c r="K12" s="70"/>
      <c r="L12" s="72"/>
      <c r="M12" s="61"/>
      <c r="N12" s="66"/>
      <c r="O12" s="67"/>
    </row>
    <row r="13" spans="1:15" s="82" customFormat="1" ht="39.950000000000003" customHeight="1">
      <c r="A13" s="49"/>
      <c r="B13" s="49"/>
      <c r="C13" s="33"/>
      <c r="D13" s="68"/>
      <c r="E13" s="49"/>
      <c r="F13" s="71"/>
      <c r="G13" s="71"/>
      <c r="H13" s="49"/>
      <c r="I13" s="23"/>
      <c r="J13" s="69"/>
      <c r="K13" s="70"/>
      <c r="L13" s="72"/>
      <c r="M13" s="61"/>
      <c r="N13" s="66"/>
      <c r="O13" s="67"/>
    </row>
    <row r="14" spans="1:15" s="82" customFormat="1" ht="39.950000000000003" customHeight="1">
      <c r="A14" s="49"/>
      <c r="B14" s="49"/>
      <c r="C14" s="33"/>
      <c r="D14" s="68" t="s">
        <v>102</v>
      </c>
      <c r="E14" s="49"/>
      <c r="F14" s="71" t="s">
        <v>109</v>
      </c>
      <c r="G14" s="71" t="s">
        <v>137</v>
      </c>
      <c r="H14" s="49"/>
      <c r="I14" s="23"/>
      <c r="J14" s="69" t="s">
        <v>162</v>
      </c>
      <c r="K14" s="70">
        <v>45054</v>
      </c>
      <c r="L14" s="72">
        <f>K14+183</f>
        <v>45237</v>
      </c>
      <c r="M14" s="61"/>
      <c r="N14" s="66">
        <v>167610.34</v>
      </c>
      <c r="O14" s="67">
        <v>0.85</v>
      </c>
    </row>
    <row r="15" spans="1:15" s="82" customFormat="1" ht="39.950000000000003" customHeight="1">
      <c r="A15" s="49"/>
      <c r="B15" s="49"/>
      <c r="C15" s="33"/>
      <c r="D15" s="68"/>
      <c r="E15" s="49"/>
      <c r="F15" s="71"/>
      <c r="G15" s="71"/>
      <c r="H15" s="49"/>
      <c r="I15" s="23"/>
      <c r="J15" s="69"/>
      <c r="K15" s="70"/>
      <c r="L15" s="72"/>
      <c r="M15" s="61"/>
      <c r="N15" s="66"/>
      <c r="O15" s="67"/>
    </row>
    <row r="16" spans="1:15" s="82" customFormat="1" ht="39.950000000000003" customHeight="1">
      <c r="A16" s="49"/>
      <c r="B16" s="49"/>
      <c r="C16" s="33"/>
      <c r="D16" s="68"/>
      <c r="E16" s="49"/>
      <c r="F16" s="71"/>
      <c r="G16" s="71"/>
      <c r="H16" s="49"/>
      <c r="I16" s="23"/>
      <c r="J16" s="69"/>
      <c r="K16" s="70"/>
      <c r="L16" s="72"/>
      <c r="M16" s="61"/>
      <c r="N16" s="66"/>
      <c r="O16" s="67"/>
    </row>
    <row r="17" spans="1:15" s="82" customFormat="1" ht="99.75" customHeight="1">
      <c r="A17" s="54"/>
      <c r="B17" s="54"/>
      <c r="C17" s="54"/>
      <c r="D17" s="35" t="s">
        <v>103</v>
      </c>
      <c r="E17" s="35"/>
      <c r="F17" s="35" t="s">
        <v>104</v>
      </c>
      <c r="G17" s="49" t="s">
        <v>115</v>
      </c>
      <c r="H17" s="25"/>
      <c r="I17" s="25"/>
      <c r="J17" s="49" t="s">
        <v>163</v>
      </c>
      <c r="K17" s="38">
        <v>45040</v>
      </c>
      <c r="L17" s="52">
        <v>45312</v>
      </c>
      <c r="M17" s="61">
        <f>L17+60</f>
        <v>45372</v>
      </c>
      <c r="N17" s="39">
        <v>301058.01</v>
      </c>
      <c r="O17" s="56">
        <v>1</v>
      </c>
    </row>
    <row r="18" spans="1:15" s="82" customFormat="1" ht="99.75" customHeight="1">
      <c r="A18" s="54"/>
      <c r="B18" s="54"/>
      <c r="C18" s="54"/>
      <c r="D18" s="35" t="s">
        <v>105</v>
      </c>
      <c r="E18" s="35"/>
      <c r="F18" s="35" t="s">
        <v>106</v>
      </c>
      <c r="G18" s="49" t="s">
        <v>138</v>
      </c>
      <c r="H18" s="25"/>
      <c r="I18" s="25"/>
      <c r="J18" s="49" t="s">
        <v>164</v>
      </c>
      <c r="K18" s="38">
        <v>45048</v>
      </c>
      <c r="L18" s="52">
        <f>K18+183</f>
        <v>45231</v>
      </c>
      <c r="M18" s="61">
        <f>L18+60</f>
        <v>45291</v>
      </c>
      <c r="N18" s="39">
        <v>307684.90000000002</v>
      </c>
      <c r="O18" s="56">
        <v>0.8</v>
      </c>
    </row>
    <row r="19" spans="1:15" s="82" customFormat="1" ht="99.75" customHeight="1">
      <c r="A19" s="54"/>
      <c r="B19" s="54"/>
      <c r="C19" s="54"/>
      <c r="D19" s="35" t="s">
        <v>92</v>
      </c>
      <c r="E19" s="35"/>
      <c r="F19" s="35" t="s">
        <v>91</v>
      </c>
      <c r="G19" s="49" t="s">
        <v>139</v>
      </c>
      <c r="H19" s="25"/>
      <c r="I19" s="25"/>
      <c r="J19" s="49" t="s">
        <v>165</v>
      </c>
      <c r="K19" s="38">
        <v>45056</v>
      </c>
      <c r="L19" s="52">
        <v>45361</v>
      </c>
      <c r="M19" s="61"/>
      <c r="N19" s="39">
        <v>321845.94</v>
      </c>
      <c r="O19" s="56">
        <v>0.9</v>
      </c>
    </row>
    <row r="20" spans="1:15" s="21" customFormat="1" ht="45.75" customHeight="1">
      <c r="A20" s="68"/>
      <c r="B20" s="68"/>
      <c r="C20" s="68"/>
      <c r="D20" s="68" t="s">
        <v>19</v>
      </c>
      <c r="E20" s="49"/>
      <c r="F20" s="71" t="s">
        <v>18</v>
      </c>
      <c r="G20" s="68" t="s">
        <v>36</v>
      </c>
      <c r="H20" s="55"/>
      <c r="I20" s="23"/>
      <c r="J20" s="69" t="s">
        <v>123</v>
      </c>
      <c r="K20" s="70">
        <v>44733</v>
      </c>
      <c r="L20" s="72">
        <v>45282</v>
      </c>
      <c r="M20" s="75">
        <f>L20+60</f>
        <v>45342</v>
      </c>
      <c r="N20" s="73">
        <v>530679.47</v>
      </c>
      <c r="O20" s="74">
        <v>0.95</v>
      </c>
    </row>
    <row r="21" spans="1:15" s="21" customFormat="1" ht="45.75" customHeight="1">
      <c r="A21" s="68"/>
      <c r="B21" s="68"/>
      <c r="C21" s="68"/>
      <c r="D21" s="68"/>
      <c r="E21" s="49"/>
      <c r="F21" s="71"/>
      <c r="G21" s="68"/>
      <c r="H21" s="55"/>
      <c r="I21" s="40"/>
      <c r="J21" s="69"/>
      <c r="K21" s="70"/>
      <c r="L21" s="72"/>
      <c r="M21" s="75"/>
      <c r="N21" s="73"/>
      <c r="O21" s="74"/>
    </row>
    <row r="22" spans="1:15" s="21" customFormat="1" ht="45.75" customHeight="1">
      <c r="A22" s="68"/>
      <c r="B22" s="68"/>
      <c r="C22" s="68"/>
      <c r="D22" s="68"/>
      <c r="E22" s="49"/>
      <c r="F22" s="71"/>
      <c r="G22" s="68"/>
      <c r="H22" s="55"/>
      <c r="I22" s="40"/>
      <c r="J22" s="69"/>
      <c r="K22" s="70"/>
      <c r="L22" s="72"/>
      <c r="M22" s="75"/>
      <c r="N22" s="73"/>
      <c r="O22" s="74"/>
    </row>
    <row r="23" spans="1:15" s="21" customFormat="1" ht="45.75" customHeight="1">
      <c r="A23" s="68"/>
      <c r="B23" s="68"/>
      <c r="C23" s="68"/>
      <c r="D23" s="68" t="s">
        <v>20</v>
      </c>
      <c r="E23" s="49"/>
      <c r="F23" s="71" t="s">
        <v>21</v>
      </c>
      <c r="G23" s="68" t="s">
        <v>37</v>
      </c>
      <c r="H23" s="55"/>
      <c r="I23" s="23"/>
      <c r="J23" s="69" t="s">
        <v>122</v>
      </c>
      <c r="K23" s="70">
        <v>44718</v>
      </c>
      <c r="L23" s="70">
        <v>45264</v>
      </c>
      <c r="M23" s="75">
        <f>L23+60</f>
        <v>45324</v>
      </c>
      <c r="N23" s="73">
        <v>1293327.3999999999</v>
      </c>
      <c r="O23" s="74">
        <v>0.95</v>
      </c>
    </row>
    <row r="24" spans="1:15" s="21" customFormat="1" ht="45.75" customHeight="1">
      <c r="A24" s="68"/>
      <c r="B24" s="68"/>
      <c r="C24" s="68"/>
      <c r="D24" s="68"/>
      <c r="E24" s="49"/>
      <c r="F24" s="71"/>
      <c r="G24" s="68"/>
      <c r="H24" s="55"/>
      <c r="I24" s="40"/>
      <c r="J24" s="69"/>
      <c r="K24" s="70"/>
      <c r="L24" s="70"/>
      <c r="M24" s="75"/>
      <c r="N24" s="73"/>
      <c r="O24" s="74"/>
    </row>
    <row r="25" spans="1:15" s="21" customFormat="1" ht="45.75" customHeight="1">
      <c r="A25" s="68"/>
      <c r="B25" s="68"/>
      <c r="C25" s="68"/>
      <c r="D25" s="68"/>
      <c r="E25" s="49"/>
      <c r="F25" s="71"/>
      <c r="G25" s="68"/>
      <c r="H25" s="55"/>
      <c r="I25" s="40"/>
      <c r="J25" s="69"/>
      <c r="K25" s="70"/>
      <c r="L25" s="70"/>
      <c r="M25" s="75"/>
      <c r="N25" s="73"/>
      <c r="O25" s="74"/>
    </row>
    <row r="26" spans="1:15" s="21" customFormat="1" ht="45.75" customHeight="1">
      <c r="A26" s="68"/>
      <c r="B26" s="68"/>
      <c r="C26" s="68"/>
      <c r="D26" s="68" t="s">
        <v>22</v>
      </c>
      <c r="E26" s="49"/>
      <c r="F26" s="71" t="s">
        <v>23</v>
      </c>
      <c r="G26" s="68" t="s">
        <v>38</v>
      </c>
      <c r="H26" s="55"/>
      <c r="I26" s="23"/>
      <c r="J26" s="69" t="s">
        <v>63</v>
      </c>
      <c r="K26" s="70">
        <v>44726</v>
      </c>
      <c r="L26" s="70">
        <v>45396</v>
      </c>
      <c r="M26" s="75">
        <f>L26+60</f>
        <v>45456</v>
      </c>
      <c r="N26" s="73">
        <v>349158.34</v>
      </c>
      <c r="O26" s="74">
        <v>0.95</v>
      </c>
    </row>
    <row r="27" spans="1:15" s="21" customFormat="1" ht="45.75" customHeight="1">
      <c r="A27" s="68"/>
      <c r="B27" s="68"/>
      <c r="C27" s="68"/>
      <c r="D27" s="68"/>
      <c r="E27" s="49"/>
      <c r="F27" s="71"/>
      <c r="G27" s="68"/>
      <c r="H27" s="55"/>
      <c r="I27" s="40"/>
      <c r="J27" s="69"/>
      <c r="K27" s="70"/>
      <c r="L27" s="70"/>
      <c r="M27" s="75"/>
      <c r="N27" s="73"/>
      <c r="O27" s="74"/>
    </row>
    <row r="28" spans="1:15" s="21" customFormat="1" ht="45.75" customHeight="1">
      <c r="A28" s="68"/>
      <c r="B28" s="68"/>
      <c r="C28" s="68"/>
      <c r="D28" s="68"/>
      <c r="E28" s="49"/>
      <c r="F28" s="71"/>
      <c r="G28" s="68"/>
      <c r="H28" s="55"/>
      <c r="I28" s="40"/>
      <c r="J28" s="69"/>
      <c r="K28" s="70"/>
      <c r="L28" s="70"/>
      <c r="M28" s="75"/>
      <c r="N28" s="73"/>
      <c r="O28" s="74"/>
    </row>
    <row r="29" spans="1:15" s="21" customFormat="1" ht="116.25" customHeight="1">
      <c r="A29" s="49"/>
      <c r="B29" s="49"/>
      <c r="C29" s="49"/>
      <c r="D29" s="49" t="s">
        <v>33</v>
      </c>
      <c r="E29" s="49"/>
      <c r="F29" s="54" t="s">
        <v>34</v>
      </c>
      <c r="G29" s="49" t="s">
        <v>39</v>
      </c>
      <c r="H29" s="55"/>
      <c r="I29" s="23"/>
      <c r="J29" s="54" t="s">
        <v>119</v>
      </c>
      <c r="K29" s="51">
        <v>44784</v>
      </c>
      <c r="L29" s="52">
        <v>45360</v>
      </c>
      <c r="M29" s="53"/>
      <c r="N29" s="16">
        <v>2262936.09</v>
      </c>
      <c r="O29" s="46">
        <v>0.95</v>
      </c>
    </row>
    <row r="30" spans="1:15" s="21" customFormat="1" ht="116.25" customHeight="1">
      <c r="A30" s="49"/>
      <c r="B30" s="49"/>
      <c r="C30" s="49"/>
      <c r="D30" s="49" t="s">
        <v>43</v>
      </c>
      <c r="E30" s="49"/>
      <c r="F30" s="54" t="s">
        <v>44</v>
      </c>
      <c r="G30" s="49" t="s">
        <v>140</v>
      </c>
      <c r="H30" s="55"/>
      <c r="I30" s="23"/>
      <c r="J30" s="54" t="s">
        <v>120</v>
      </c>
      <c r="K30" s="51">
        <v>44883</v>
      </c>
      <c r="L30" s="52">
        <v>45305</v>
      </c>
      <c r="M30" s="53"/>
      <c r="N30" s="16">
        <v>3101478.83</v>
      </c>
      <c r="O30" s="46">
        <v>0.8</v>
      </c>
    </row>
    <row r="31" spans="1:15" s="21" customFormat="1" ht="116.25" customHeight="1">
      <c r="A31" s="49"/>
      <c r="B31" s="49"/>
      <c r="C31" s="49"/>
      <c r="D31" s="49" t="s">
        <v>68</v>
      </c>
      <c r="E31" s="49"/>
      <c r="F31" s="54" t="s">
        <v>69</v>
      </c>
      <c r="G31" s="49" t="s">
        <v>141</v>
      </c>
      <c r="H31" s="55"/>
      <c r="I31" s="23"/>
      <c r="J31" s="50" t="s">
        <v>123</v>
      </c>
      <c r="K31" s="51">
        <v>44918</v>
      </c>
      <c r="L31" s="52">
        <v>45343</v>
      </c>
      <c r="M31" s="53"/>
      <c r="N31" s="16">
        <v>540560.46</v>
      </c>
      <c r="O31" s="46">
        <v>0.35</v>
      </c>
    </row>
    <row r="32" spans="1:15" s="21" customFormat="1" ht="116.25" customHeight="1">
      <c r="A32" s="49"/>
      <c r="B32" s="49"/>
      <c r="C32" s="49"/>
      <c r="D32" s="49" t="s">
        <v>45</v>
      </c>
      <c r="E32" s="49"/>
      <c r="F32" s="54" t="s">
        <v>46</v>
      </c>
      <c r="G32" s="49" t="s">
        <v>142</v>
      </c>
      <c r="H32" s="55"/>
      <c r="I32" s="23"/>
      <c r="J32" s="54" t="s">
        <v>121</v>
      </c>
      <c r="K32" s="51">
        <v>44882</v>
      </c>
      <c r="L32" s="52">
        <f>K32+365</f>
        <v>45247</v>
      </c>
      <c r="M32" s="53"/>
      <c r="N32" s="16">
        <v>2080925.46</v>
      </c>
      <c r="O32" s="46">
        <v>0.75</v>
      </c>
    </row>
    <row r="33" spans="1:15" s="21" customFormat="1" ht="116.25" customHeight="1">
      <c r="A33" s="49"/>
      <c r="B33" s="49"/>
      <c r="C33" s="49"/>
      <c r="D33" s="49" t="s">
        <v>70</v>
      </c>
      <c r="E33" s="49"/>
      <c r="F33" s="54" t="s">
        <v>71</v>
      </c>
      <c r="G33" s="49" t="s">
        <v>143</v>
      </c>
      <c r="H33" s="55"/>
      <c r="I33" s="23"/>
      <c r="J33" s="54" t="s">
        <v>166</v>
      </c>
      <c r="K33" s="51">
        <v>44970</v>
      </c>
      <c r="L33" s="52">
        <v>45332</v>
      </c>
      <c r="M33" s="53"/>
      <c r="N33" s="16">
        <v>396155.63</v>
      </c>
      <c r="O33" s="46">
        <v>0.15</v>
      </c>
    </row>
    <row r="34" spans="1:15" s="21" customFormat="1" ht="116.25" customHeight="1">
      <c r="A34" s="49"/>
      <c r="B34" s="49"/>
      <c r="C34" s="49"/>
      <c r="D34" s="49" t="s">
        <v>129</v>
      </c>
      <c r="E34" s="49"/>
      <c r="F34" s="54" t="s">
        <v>130</v>
      </c>
      <c r="G34" s="49" t="s">
        <v>144</v>
      </c>
      <c r="H34" s="55"/>
      <c r="I34" s="23"/>
      <c r="J34" s="54" t="s">
        <v>167</v>
      </c>
      <c r="K34" s="51">
        <v>45048</v>
      </c>
      <c r="L34" s="52">
        <v>45109</v>
      </c>
      <c r="M34" s="53"/>
      <c r="N34" s="16">
        <v>404137.69</v>
      </c>
      <c r="O34" s="46">
        <v>0</v>
      </c>
    </row>
    <row r="35" spans="1:15" s="20" customFormat="1" ht="116.25" customHeight="1">
      <c r="A35" s="49"/>
      <c r="B35" s="49"/>
      <c r="C35" s="49"/>
      <c r="D35" s="49" t="s">
        <v>93</v>
      </c>
      <c r="E35" s="49"/>
      <c r="F35" s="49" t="s">
        <v>94</v>
      </c>
      <c r="G35" s="49" t="s">
        <v>145</v>
      </c>
      <c r="H35" s="33"/>
      <c r="I35" s="23"/>
      <c r="J35" s="54" t="s">
        <v>170</v>
      </c>
      <c r="K35" s="51">
        <v>45055</v>
      </c>
      <c r="L35" s="51">
        <v>45421</v>
      </c>
      <c r="M35" s="53"/>
      <c r="N35" s="16">
        <v>456655.01</v>
      </c>
      <c r="O35" s="46">
        <v>0</v>
      </c>
    </row>
    <row r="36" spans="1:15" s="20" customFormat="1" ht="116.25" customHeight="1">
      <c r="A36" s="49"/>
      <c r="B36" s="49"/>
      <c r="C36" s="49"/>
      <c r="D36" s="49" t="s">
        <v>95</v>
      </c>
      <c r="E36" s="49"/>
      <c r="F36" s="48" t="s">
        <v>113</v>
      </c>
      <c r="G36" s="49" t="s">
        <v>146</v>
      </c>
      <c r="H36" s="33"/>
      <c r="I36" s="23"/>
      <c r="J36" s="49" t="s">
        <v>168</v>
      </c>
      <c r="K36" s="51">
        <v>45174</v>
      </c>
      <c r="L36" s="51">
        <v>45600</v>
      </c>
      <c r="M36" s="53"/>
      <c r="N36" s="41">
        <v>420067.47</v>
      </c>
      <c r="O36" s="46">
        <v>0</v>
      </c>
    </row>
    <row r="37" spans="1:15" s="20" customFormat="1" ht="116.25" customHeight="1">
      <c r="A37" s="49"/>
      <c r="B37" s="49"/>
      <c r="C37" s="49"/>
      <c r="D37" s="49" t="s">
        <v>96</v>
      </c>
      <c r="E37" s="49"/>
      <c r="F37" s="48" t="s">
        <v>97</v>
      </c>
      <c r="G37" s="49" t="s">
        <v>147</v>
      </c>
      <c r="H37" s="33"/>
      <c r="I37" s="23"/>
      <c r="J37" s="49" t="s">
        <v>169</v>
      </c>
      <c r="K37" s="51">
        <v>45217</v>
      </c>
      <c r="L37" s="51">
        <v>45583</v>
      </c>
      <c r="M37" s="53"/>
      <c r="N37" s="41">
        <v>1248101.6000000001</v>
      </c>
      <c r="O37" s="46">
        <v>0</v>
      </c>
    </row>
    <row r="38" spans="1:15" s="20" customFormat="1" ht="116.25" customHeight="1">
      <c r="A38" s="49"/>
      <c r="B38" s="49"/>
      <c r="C38" s="49"/>
      <c r="D38" s="49" t="s">
        <v>98</v>
      </c>
      <c r="E38" s="49"/>
      <c r="F38" s="48" t="s">
        <v>99</v>
      </c>
      <c r="G38" s="54" t="s">
        <v>148</v>
      </c>
      <c r="H38" s="33"/>
      <c r="I38" s="23"/>
      <c r="J38" s="54" t="s">
        <v>170</v>
      </c>
      <c r="K38" s="51">
        <v>45140</v>
      </c>
      <c r="L38" s="51">
        <f>K38+365+61</f>
        <v>45566</v>
      </c>
      <c r="M38" s="53"/>
      <c r="N38" s="34">
        <v>878456.94</v>
      </c>
      <c r="O38" s="46">
        <v>0</v>
      </c>
    </row>
    <row r="39" spans="1:15" s="20" customFormat="1" ht="116.25" customHeight="1">
      <c r="A39" s="49"/>
      <c r="B39" s="49"/>
      <c r="C39" s="49"/>
      <c r="D39" s="49" t="s">
        <v>124</v>
      </c>
      <c r="E39" s="49"/>
      <c r="F39" s="48" t="s">
        <v>126</v>
      </c>
      <c r="G39" s="54" t="s">
        <v>125</v>
      </c>
      <c r="H39" s="33"/>
      <c r="I39" s="23"/>
      <c r="J39" s="54" t="s">
        <v>171</v>
      </c>
      <c r="K39" s="51">
        <v>45202</v>
      </c>
      <c r="L39" s="51">
        <v>45294</v>
      </c>
      <c r="M39" s="53"/>
      <c r="N39" s="34">
        <v>526007.75</v>
      </c>
      <c r="O39" s="46">
        <v>0</v>
      </c>
    </row>
    <row r="40" spans="1:15" s="21" customFormat="1" ht="116.25" customHeight="1">
      <c r="A40" s="54"/>
      <c r="B40" s="54"/>
      <c r="C40" s="54"/>
      <c r="D40" s="49" t="s">
        <v>8</v>
      </c>
      <c r="E40" s="49"/>
      <c r="F40" s="49" t="s">
        <v>9</v>
      </c>
      <c r="G40" s="19" t="s">
        <v>149</v>
      </c>
      <c r="H40" s="55"/>
      <c r="I40" s="25"/>
      <c r="J40" s="49" t="s">
        <v>65</v>
      </c>
      <c r="K40" s="51">
        <v>44434</v>
      </c>
      <c r="L40" s="52">
        <v>45281</v>
      </c>
      <c r="M40" s="51">
        <v>44920</v>
      </c>
      <c r="N40" s="45">
        <v>6343440.6200000001</v>
      </c>
      <c r="O40" s="46">
        <v>0.7</v>
      </c>
    </row>
    <row r="41" spans="1:15" s="21" customFormat="1" ht="116.25" customHeight="1">
      <c r="A41" s="54"/>
      <c r="B41" s="54"/>
      <c r="C41" s="54"/>
      <c r="D41" s="49" t="s">
        <v>10</v>
      </c>
      <c r="E41" s="49"/>
      <c r="F41" s="22" t="s">
        <v>114</v>
      </c>
      <c r="G41" s="19" t="s">
        <v>150</v>
      </c>
      <c r="H41" s="55"/>
      <c r="I41" s="25"/>
      <c r="J41" s="49" t="s">
        <v>60</v>
      </c>
      <c r="K41" s="51">
        <v>44593</v>
      </c>
      <c r="L41" s="51">
        <v>45627</v>
      </c>
      <c r="M41" s="51">
        <f>L41+61</f>
        <v>45688</v>
      </c>
      <c r="N41" s="45">
        <v>28472762.530000001</v>
      </c>
      <c r="O41" s="46">
        <v>0.82</v>
      </c>
    </row>
    <row r="42" spans="1:15" s="21" customFormat="1" ht="116.25" customHeight="1">
      <c r="A42" s="54"/>
      <c r="B42" s="54"/>
      <c r="C42" s="54"/>
      <c r="D42" s="49" t="s">
        <v>11</v>
      </c>
      <c r="E42" s="49"/>
      <c r="F42" s="22" t="s">
        <v>17</v>
      </c>
      <c r="G42" s="19" t="s">
        <v>40</v>
      </c>
      <c r="H42" s="55"/>
      <c r="I42" s="25"/>
      <c r="J42" s="49" t="s">
        <v>66</v>
      </c>
      <c r="K42" s="51">
        <v>44536</v>
      </c>
      <c r="L42" s="52">
        <v>45228</v>
      </c>
      <c r="M42" s="51">
        <f>L42+60</f>
        <v>45288</v>
      </c>
      <c r="N42" s="45">
        <v>3496757.97</v>
      </c>
      <c r="O42" s="46">
        <v>0.9</v>
      </c>
    </row>
    <row r="43" spans="1:15" s="21" customFormat="1" ht="123" customHeight="1">
      <c r="A43" s="54"/>
      <c r="B43" s="54"/>
      <c r="C43" s="54"/>
      <c r="D43" s="54" t="s">
        <v>24</v>
      </c>
      <c r="E43" s="54"/>
      <c r="F43" s="54" t="s">
        <v>25</v>
      </c>
      <c r="G43" s="19" t="s">
        <v>41</v>
      </c>
      <c r="H43" s="55"/>
      <c r="I43" s="25"/>
      <c r="J43" s="49" t="s">
        <v>67</v>
      </c>
      <c r="K43" s="51">
        <v>44670</v>
      </c>
      <c r="L43" s="51">
        <v>45582</v>
      </c>
      <c r="M43" s="51">
        <f>L43+91</f>
        <v>45673</v>
      </c>
      <c r="N43" s="45">
        <v>42580795.719999999</v>
      </c>
      <c r="O43" s="46">
        <v>0.8</v>
      </c>
    </row>
    <row r="44" spans="1:15" s="21" customFormat="1" ht="100.5" customHeight="1">
      <c r="A44" s="54"/>
      <c r="B44" s="54"/>
      <c r="C44" s="54"/>
      <c r="D44" s="54" t="s">
        <v>26</v>
      </c>
      <c r="E44" s="54"/>
      <c r="F44" s="54" t="s">
        <v>27</v>
      </c>
      <c r="G44" s="19" t="s">
        <v>28</v>
      </c>
      <c r="H44" s="55"/>
      <c r="I44" s="25"/>
      <c r="J44" s="49" t="s">
        <v>65</v>
      </c>
      <c r="K44" s="51">
        <v>44707</v>
      </c>
      <c r="L44" s="51">
        <v>45312</v>
      </c>
      <c r="M44" s="51">
        <f>L44+60</f>
        <v>45372</v>
      </c>
      <c r="N44" s="45">
        <v>10519024.050000001</v>
      </c>
      <c r="O44" s="46">
        <v>0.9</v>
      </c>
    </row>
    <row r="45" spans="1:15" s="21" customFormat="1" ht="100.5" customHeight="1">
      <c r="A45" s="54"/>
      <c r="B45" s="54"/>
      <c r="C45" s="54"/>
      <c r="D45" s="54" t="s">
        <v>72</v>
      </c>
      <c r="E45" s="54"/>
      <c r="F45" s="54" t="s">
        <v>73</v>
      </c>
      <c r="G45" s="19" t="s">
        <v>151</v>
      </c>
      <c r="H45" s="55"/>
      <c r="I45" s="25"/>
      <c r="J45" s="49" t="s">
        <v>131</v>
      </c>
      <c r="K45" s="51">
        <v>44964</v>
      </c>
      <c r="L45" s="51">
        <v>45572</v>
      </c>
      <c r="M45" s="51"/>
      <c r="N45" s="45">
        <v>4612515.74</v>
      </c>
      <c r="O45" s="46">
        <v>0.4</v>
      </c>
    </row>
    <row r="46" spans="1:15" s="21" customFormat="1" ht="116.25" customHeight="1">
      <c r="A46" s="49"/>
      <c r="B46" s="49"/>
      <c r="C46" s="49"/>
      <c r="D46" s="54" t="s">
        <v>29</v>
      </c>
      <c r="E46" s="49"/>
      <c r="F46" s="54" t="s">
        <v>30</v>
      </c>
      <c r="G46" s="19" t="s">
        <v>42</v>
      </c>
      <c r="H46" s="55"/>
      <c r="I46" s="23"/>
      <c r="J46" s="49" t="s">
        <v>57</v>
      </c>
      <c r="K46" s="51">
        <v>44742</v>
      </c>
      <c r="L46" s="52">
        <v>45259</v>
      </c>
      <c r="M46" s="53"/>
      <c r="N46" s="45">
        <v>3859864.81</v>
      </c>
      <c r="O46" s="46">
        <v>0.5</v>
      </c>
    </row>
    <row r="47" spans="1:15" s="21" customFormat="1" ht="116.25" customHeight="1">
      <c r="A47" s="49"/>
      <c r="B47" s="49"/>
      <c r="C47" s="49"/>
      <c r="D47" s="54" t="s">
        <v>47</v>
      </c>
      <c r="E47" s="49"/>
      <c r="F47" s="54" t="s">
        <v>48</v>
      </c>
      <c r="G47" s="19" t="s">
        <v>54</v>
      </c>
      <c r="H47" s="55"/>
      <c r="I47" s="23"/>
      <c r="J47" s="49" t="s">
        <v>64</v>
      </c>
      <c r="K47" s="51">
        <v>44865</v>
      </c>
      <c r="L47" s="52">
        <f>K47+730</f>
        <v>45595</v>
      </c>
      <c r="M47" s="53"/>
      <c r="N47" s="45">
        <v>16825103.77</v>
      </c>
      <c r="O47" s="46">
        <v>0.75</v>
      </c>
    </row>
    <row r="48" spans="1:15" s="21" customFormat="1" ht="116.25" customHeight="1">
      <c r="A48" s="49"/>
      <c r="B48" s="49"/>
      <c r="C48" s="49"/>
      <c r="D48" s="54" t="s">
        <v>49</v>
      </c>
      <c r="E48" s="49"/>
      <c r="F48" s="54" t="s">
        <v>50</v>
      </c>
      <c r="G48" s="19" t="s">
        <v>55</v>
      </c>
      <c r="H48" s="42" t="s">
        <v>51</v>
      </c>
      <c r="I48" s="42" t="s">
        <v>51</v>
      </c>
      <c r="J48" s="49" t="s">
        <v>58</v>
      </c>
      <c r="K48" s="51">
        <v>44882</v>
      </c>
      <c r="L48" s="52">
        <f>K48+638</f>
        <v>45520</v>
      </c>
      <c r="M48" s="53"/>
      <c r="N48" s="45">
        <v>19927162.280000001</v>
      </c>
      <c r="O48" s="46">
        <v>0.15</v>
      </c>
    </row>
    <row r="49" spans="1:15" s="21" customFormat="1" ht="150.75" customHeight="1">
      <c r="A49" s="49"/>
      <c r="B49" s="49"/>
      <c r="C49" s="49"/>
      <c r="D49" s="54" t="s">
        <v>52</v>
      </c>
      <c r="E49" s="49"/>
      <c r="F49" s="54" t="s">
        <v>53</v>
      </c>
      <c r="G49" s="19" t="s">
        <v>56</v>
      </c>
      <c r="H49" s="55"/>
      <c r="I49" s="23"/>
      <c r="J49" s="49" t="s">
        <v>59</v>
      </c>
      <c r="K49" s="51">
        <v>44813</v>
      </c>
      <c r="L49" s="52">
        <f>K49+730</f>
        <v>45543</v>
      </c>
      <c r="M49" s="53"/>
      <c r="N49" s="45">
        <v>4832344.42</v>
      </c>
      <c r="O49" s="46">
        <v>0.4</v>
      </c>
    </row>
    <row r="50" spans="1:15" s="83" customFormat="1" ht="90" customHeight="1">
      <c r="A50" s="43"/>
      <c r="B50" s="43"/>
      <c r="C50" s="43"/>
      <c r="D50" s="48" t="s">
        <v>72</v>
      </c>
      <c r="E50" s="48"/>
      <c r="F50" s="48" t="s">
        <v>73</v>
      </c>
      <c r="G50" s="54" t="s">
        <v>152</v>
      </c>
      <c r="H50" s="44"/>
      <c r="I50" s="54"/>
      <c r="J50" s="50" t="s">
        <v>61</v>
      </c>
      <c r="K50" s="52">
        <v>44964</v>
      </c>
      <c r="L50" s="52">
        <v>45572</v>
      </c>
      <c r="M50" s="52"/>
      <c r="N50" s="16">
        <v>4612515.74</v>
      </c>
      <c r="O50" s="15">
        <v>0.4</v>
      </c>
    </row>
    <row r="51" spans="1:15" s="83" customFormat="1" ht="90" customHeight="1">
      <c r="A51" s="43"/>
      <c r="B51" s="43"/>
      <c r="C51" s="43"/>
      <c r="D51" s="48" t="s">
        <v>74</v>
      </c>
      <c r="E51" s="48"/>
      <c r="F51" s="48" t="s">
        <v>75</v>
      </c>
      <c r="G51" s="54" t="s">
        <v>153</v>
      </c>
      <c r="H51" s="54"/>
      <c r="I51" s="54"/>
      <c r="J51" s="50" t="s">
        <v>61</v>
      </c>
      <c r="K51" s="52">
        <v>44964</v>
      </c>
      <c r="L51" s="52">
        <v>45664</v>
      </c>
      <c r="M51" s="52"/>
      <c r="N51" s="16">
        <v>4230602.66</v>
      </c>
      <c r="O51" s="15">
        <v>0.3</v>
      </c>
    </row>
    <row r="52" spans="1:15" s="84" customFormat="1" ht="92.25" customHeight="1">
      <c r="A52" s="62"/>
      <c r="B52" s="62"/>
      <c r="C52" s="62"/>
      <c r="D52" s="26" t="s">
        <v>80</v>
      </c>
      <c r="E52" s="26"/>
      <c r="F52" s="26" t="s">
        <v>87</v>
      </c>
      <c r="G52" s="60" t="s">
        <v>83</v>
      </c>
      <c r="H52" s="60"/>
      <c r="I52" s="60"/>
      <c r="J52" s="57" t="s">
        <v>86</v>
      </c>
      <c r="K52" s="58">
        <v>44956</v>
      </c>
      <c r="L52" s="58">
        <v>45321</v>
      </c>
      <c r="M52" s="58"/>
      <c r="N52" s="12">
        <v>17697500</v>
      </c>
      <c r="O52" s="11">
        <v>0.11</v>
      </c>
    </row>
    <row r="53" spans="1:15" s="3" customFormat="1" ht="106.5" customHeight="1">
      <c r="A53" s="60"/>
      <c r="B53" s="60"/>
      <c r="C53" s="60"/>
      <c r="D53" s="26" t="s">
        <v>81</v>
      </c>
      <c r="E53" s="8"/>
      <c r="F53" s="8" t="s">
        <v>88</v>
      </c>
      <c r="G53" s="31" t="s">
        <v>154</v>
      </c>
      <c r="H53" s="32"/>
      <c r="I53" s="24"/>
      <c r="J53" s="31" t="s">
        <v>112</v>
      </c>
      <c r="K53" s="63">
        <v>44956</v>
      </c>
      <c r="L53" s="58">
        <v>45321</v>
      </c>
      <c r="M53" s="59"/>
      <c r="N53" s="64">
        <v>19993000.010000002</v>
      </c>
      <c r="O53" s="11">
        <v>0.05</v>
      </c>
    </row>
    <row r="54" spans="1:15" s="3" customFormat="1" ht="112.5" customHeight="1">
      <c r="A54" s="65" t="s">
        <v>111</v>
      </c>
      <c r="B54" s="60"/>
      <c r="C54" s="60"/>
      <c r="D54" s="26" t="s">
        <v>82</v>
      </c>
      <c r="E54" s="8"/>
      <c r="F54" s="8" t="s">
        <v>90</v>
      </c>
      <c r="G54" s="31" t="s">
        <v>155</v>
      </c>
      <c r="H54" s="32"/>
      <c r="I54" s="24"/>
      <c r="J54" s="31" t="s">
        <v>89</v>
      </c>
      <c r="K54" s="63">
        <v>44956</v>
      </c>
      <c r="L54" s="58">
        <v>45321</v>
      </c>
      <c r="M54" s="59"/>
      <c r="N54" s="64">
        <v>19070000</v>
      </c>
      <c r="O54" s="11">
        <v>0.05</v>
      </c>
    </row>
    <row r="55" spans="1:15" s="3" customFormat="1" ht="112.5" customHeight="1">
      <c r="A55" s="65" t="s">
        <v>111</v>
      </c>
      <c r="B55" s="60"/>
      <c r="C55" s="60"/>
      <c r="D55" s="26" t="s">
        <v>116</v>
      </c>
      <c r="E55" s="8"/>
      <c r="F55" s="8" t="s">
        <v>117</v>
      </c>
      <c r="G55" s="31" t="s">
        <v>156</v>
      </c>
      <c r="H55" s="32"/>
      <c r="I55" s="24"/>
      <c r="J55" s="31" t="s">
        <v>118</v>
      </c>
      <c r="K55" s="63">
        <v>45159</v>
      </c>
      <c r="L55" s="58">
        <v>45525</v>
      </c>
      <c r="M55" s="59"/>
      <c r="N55" s="64">
        <v>440982.29</v>
      </c>
      <c r="O55" s="11">
        <v>1</v>
      </c>
    </row>
    <row r="57" spans="1:15" ht="90" customHeight="1">
      <c r="J57" s="29"/>
    </row>
    <row r="58" spans="1:15" ht="90" customHeight="1">
      <c r="J58" s="29"/>
    </row>
    <row r="59" spans="1:15" ht="90" customHeight="1">
      <c r="J59" s="29"/>
    </row>
  </sheetData>
  <autoFilter ref="L1:L59"/>
  <mergeCells count="62">
    <mergeCell ref="N20:N22"/>
    <mergeCell ref="O20:O22"/>
    <mergeCell ref="D2:O2"/>
    <mergeCell ref="A1:O1"/>
    <mergeCell ref="G20:G22"/>
    <mergeCell ref="J20:J22"/>
    <mergeCell ref="K20:K22"/>
    <mergeCell ref="L20:L22"/>
    <mergeCell ref="M20:M22"/>
    <mergeCell ref="A20:A22"/>
    <mergeCell ref="B20:B22"/>
    <mergeCell ref="C20:C22"/>
    <mergeCell ref="D20:D22"/>
    <mergeCell ref="F20:F22"/>
    <mergeCell ref="L11:L13"/>
    <mergeCell ref="L8:L10"/>
    <mergeCell ref="K23:K25"/>
    <mergeCell ref="L23:L25"/>
    <mergeCell ref="M23:M25"/>
    <mergeCell ref="A23:A25"/>
    <mergeCell ref="B23:B25"/>
    <mergeCell ref="C23:C25"/>
    <mergeCell ref="D23:D25"/>
    <mergeCell ref="F23:F25"/>
    <mergeCell ref="N23:N25"/>
    <mergeCell ref="O23:O25"/>
    <mergeCell ref="G23:G25"/>
    <mergeCell ref="J23:J25"/>
    <mergeCell ref="A26:A28"/>
    <mergeCell ref="B26:B28"/>
    <mergeCell ref="C26:C28"/>
    <mergeCell ref="D26:D28"/>
    <mergeCell ref="F26:F28"/>
    <mergeCell ref="N26:N28"/>
    <mergeCell ref="O26:O28"/>
    <mergeCell ref="G26:G28"/>
    <mergeCell ref="J26:J28"/>
    <mergeCell ref="K26:K28"/>
    <mergeCell ref="L26:L28"/>
    <mergeCell ref="M26:M28"/>
    <mergeCell ref="K8:K10"/>
    <mergeCell ref="D11:D13"/>
    <mergeCell ref="G11:G13"/>
    <mergeCell ref="J11:J13"/>
    <mergeCell ref="K11:K13"/>
    <mergeCell ref="F8:F10"/>
    <mergeCell ref="F11:F13"/>
    <mergeCell ref="D8:D10"/>
    <mergeCell ref="G8:G10"/>
    <mergeCell ref="J8:J10"/>
    <mergeCell ref="D14:D16"/>
    <mergeCell ref="G14:G16"/>
    <mergeCell ref="J14:J16"/>
    <mergeCell ref="K14:K16"/>
    <mergeCell ref="O14:O16"/>
    <mergeCell ref="F14:F16"/>
    <mergeCell ref="L14:L16"/>
    <mergeCell ref="N8:N10"/>
    <mergeCell ref="N11:N13"/>
    <mergeCell ref="N14:N16"/>
    <mergeCell ref="O8:O10"/>
    <mergeCell ref="O11:O13"/>
  </mergeCells>
  <conditionalFormatting sqref="M43:M45 L42 L40 M52:M55 M23:M28 L20:M22 L4:L5 M4:M7">
    <cfRule type="cellIs" dxfId="2" priority="72" operator="lessThan">
      <formula>43189</formula>
    </cfRule>
  </conditionalFormatting>
  <conditionalFormatting sqref="L42 L40 L20:L22 L4:L5">
    <cfRule type="cellIs" dxfId="1" priority="71" operator="lessThan">
      <formula>43707</formula>
    </cfRule>
  </conditionalFormatting>
  <conditionalFormatting sqref="M43:M49 L29:L34 L20:L22 M20:M39 O8 O11 O14 M8:M16">
    <cfRule type="timePeriod" dxfId="0" priority="58" timePeriod="thisMonth">
      <formula>AND(MONTH(L8)=MONTH(TODAY()),YEAR(L8)=YEAR(TODAY()))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rowBreaks count="1" manualBreakCount="1">
    <brk id="22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D35" sqref="D35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28"/>
      <c r="B2" s="28"/>
      <c r="D2" s="28"/>
      <c r="F2" s="28"/>
    </row>
    <row r="3" spans="1:6">
      <c r="A3" s="28"/>
      <c r="B3" s="28"/>
      <c r="D3" s="28"/>
      <c r="F3" s="28"/>
    </row>
    <row r="4" spans="1:6">
      <c r="A4" s="28"/>
      <c r="B4" s="28"/>
      <c r="F4" s="28"/>
    </row>
    <row r="5" spans="1:6">
      <c r="B5" s="28"/>
      <c r="F5" s="28"/>
    </row>
    <row r="6" spans="1:6">
      <c r="B6" s="28"/>
      <c r="F6" s="28"/>
    </row>
    <row r="7" spans="1:6">
      <c r="B7" s="28"/>
    </row>
    <row r="8" spans="1:6">
      <c r="B8" s="28"/>
      <c r="F8" s="28"/>
    </row>
    <row r="9" spans="1:6">
      <c r="B9" s="28"/>
    </row>
    <row r="10" spans="1:6">
      <c r="B10" s="28"/>
    </row>
    <row r="11" spans="1:6">
      <c r="B11" s="28"/>
    </row>
    <row r="12" spans="1:6">
      <c r="B12" s="28"/>
    </row>
    <row r="13" spans="1:6">
      <c r="B13" s="28"/>
    </row>
    <row r="14" spans="1:6">
      <c r="B14" s="28"/>
    </row>
    <row r="16" spans="1:6">
      <c r="B16" s="2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ANDAMENTO</vt:lpstr>
      <vt:lpstr>Plan1</vt:lpstr>
      <vt:lpstr>ANDAMENTO!Area_de_impressao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2023-10-27T19:40:59Z</cp:lastPrinted>
  <dcterms:created xsi:type="dcterms:W3CDTF">2012-10-16T18:02:55Z</dcterms:created>
  <dcterms:modified xsi:type="dcterms:W3CDTF">2023-10-27T19:41:12Z</dcterms:modified>
</cp:coreProperties>
</file>